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s - Current\Equality &amp; Human Rights\EHR Fund 2021-2024\EHR Fund Development\Application Process\Application Forms and Guidance\Final approved docs for website\"/>
    </mc:Choice>
  </mc:AlternateContent>
  <xr:revisionPtr revIDLastSave="0" documentId="13_ncr:1_{03E0584C-B898-4EF7-9FC4-297B413491D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ffing Yr1" sheetId="10" r:id="rId1"/>
    <sheet name="Staffing Yr2" sheetId="11" r:id="rId2"/>
    <sheet name="Staffing Yr3" sheetId="12" r:id="rId3"/>
    <sheet name=" Salaries April to june" sheetId="6" state="hidden" r:id="rId4"/>
    <sheet name=" Salaries July to Sept" sheetId="9" state="hidden" r:id="rId5"/>
    <sheet name="Budget" sheetId="1" r:id="rId6"/>
  </sheets>
  <definedNames>
    <definedName name="_xlnm.Print_Area" localSheetId="3">' Salaries April to june'!$A$1:$J$16</definedName>
    <definedName name="_xlnm.Print_Area" localSheetId="4">' Salaries July to Sept'!$A$1:$J$16</definedName>
    <definedName name="_xlnm.Print_Area" localSheetId="5">Budget!$A$8:$I$80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9" i="1"/>
  <c r="B12" i="12"/>
  <c r="B10" i="12"/>
  <c r="A15" i="12"/>
  <c r="G15" i="12"/>
  <c r="A16" i="12"/>
  <c r="G16" i="12"/>
  <c r="G22" i="1" s="1"/>
  <c r="B12" i="11"/>
  <c r="B10" i="11"/>
  <c r="A24" i="1"/>
  <c r="A22" i="1"/>
  <c r="I70" i="1"/>
  <c r="I58" i="1"/>
  <c r="I40" i="1"/>
  <c r="I41" i="1"/>
  <c r="I42" i="1"/>
  <c r="I43" i="1"/>
  <c r="C77" i="1"/>
  <c r="E77" i="1"/>
  <c r="G77" i="1"/>
  <c r="I39" i="1"/>
  <c r="C49" i="1"/>
  <c r="E49" i="1"/>
  <c r="G49" i="1"/>
  <c r="I68" i="1"/>
  <c r="I69" i="1"/>
  <c r="I71" i="1"/>
  <c r="I72" i="1"/>
  <c r="I73" i="1"/>
  <c r="I74" i="1"/>
  <c r="I75" i="1"/>
  <c r="I76" i="1"/>
  <c r="I67" i="1"/>
  <c r="I55" i="1"/>
  <c r="I56" i="1"/>
  <c r="I57" i="1"/>
  <c r="I59" i="1"/>
  <c r="I60" i="1"/>
  <c r="I61" i="1"/>
  <c r="I62" i="1"/>
  <c r="I63" i="1"/>
  <c r="I54" i="1"/>
  <c r="I44" i="1"/>
  <c r="I45" i="1"/>
  <c r="I46" i="1"/>
  <c r="I47" i="1"/>
  <c r="I48" i="1"/>
  <c r="A23" i="1"/>
  <c r="A25" i="1"/>
  <c r="A26" i="1"/>
  <c r="A27" i="1"/>
  <c r="A28" i="1"/>
  <c r="A29" i="1"/>
  <c r="A30" i="1"/>
  <c r="A31" i="1"/>
  <c r="A32" i="1"/>
  <c r="A33" i="1"/>
  <c r="A34" i="1"/>
  <c r="A35" i="1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15" i="11"/>
  <c r="G20" i="12"/>
  <c r="G26" i="1" s="1"/>
  <c r="G21" i="12"/>
  <c r="G27" i="1" s="1"/>
  <c r="G20" i="11"/>
  <c r="E26" i="1" s="1"/>
  <c r="G21" i="11"/>
  <c r="E27" i="1" s="1"/>
  <c r="H17" i="10"/>
  <c r="C23" i="1" s="1"/>
  <c r="H18" i="10"/>
  <c r="C24" i="1" s="1"/>
  <c r="H19" i="10"/>
  <c r="C25" i="1" s="1"/>
  <c r="H20" i="10"/>
  <c r="C26" i="1" s="1"/>
  <c r="H21" i="10"/>
  <c r="C27" i="1" s="1"/>
  <c r="H22" i="10"/>
  <c r="C28" i="1" s="1"/>
  <c r="H16" i="10"/>
  <c r="C22" i="1" s="1"/>
  <c r="G17" i="12"/>
  <c r="G23" i="1" s="1"/>
  <c r="G18" i="12"/>
  <c r="G24" i="1" s="1"/>
  <c r="G19" i="12"/>
  <c r="G25" i="1" s="1"/>
  <c r="G22" i="12"/>
  <c r="G28" i="1" s="1"/>
  <c r="G23" i="12"/>
  <c r="G29" i="1" s="1"/>
  <c r="G24" i="12"/>
  <c r="G30" i="1" s="1"/>
  <c r="G25" i="12"/>
  <c r="G31" i="1" s="1"/>
  <c r="G26" i="12"/>
  <c r="G32" i="1" s="1"/>
  <c r="G27" i="12"/>
  <c r="G33" i="1" s="1"/>
  <c r="G28" i="12"/>
  <c r="G34" i="1" s="1"/>
  <c r="G29" i="12"/>
  <c r="G35" i="1" s="1"/>
  <c r="G16" i="11"/>
  <c r="E22" i="1" s="1"/>
  <c r="G17" i="11"/>
  <c r="E23" i="1" s="1"/>
  <c r="G18" i="11"/>
  <c r="E24" i="1" s="1"/>
  <c r="G19" i="11"/>
  <c r="E25" i="1" s="1"/>
  <c r="G22" i="11"/>
  <c r="E28" i="1" s="1"/>
  <c r="G23" i="11"/>
  <c r="E29" i="1" s="1"/>
  <c r="G24" i="11"/>
  <c r="E30" i="1" s="1"/>
  <c r="G25" i="11"/>
  <c r="E31" i="1" s="1"/>
  <c r="G26" i="11"/>
  <c r="E32" i="1" s="1"/>
  <c r="G27" i="11"/>
  <c r="E33" i="1" s="1"/>
  <c r="G28" i="11"/>
  <c r="E34" i="1" s="1"/>
  <c r="G29" i="11"/>
  <c r="E35" i="1" s="1"/>
  <c r="H23" i="10"/>
  <c r="C29" i="1" s="1"/>
  <c r="H24" i="10"/>
  <c r="C30" i="1" s="1"/>
  <c r="H25" i="10"/>
  <c r="C31" i="1" s="1"/>
  <c r="H26" i="10"/>
  <c r="C32" i="1" s="1"/>
  <c r="H27" i="10"/>
  <c r="C33" i="1" s="1"/>
  <c r="H28" i="10"/>
  <c r="C34" i="1" s="1"/>
  <c r="H29" i="10"/>
  <c r="C35" i="1" s="1"/>
  <c r="D30" i="11"/>
  <c r="A21" i="1"/>
  <c r="I77" i="1" l="1"/>
  <c r="I49" i="1"/>
  <c r="I23" i="1"/>
  <c r="I26" i="1"/>
  <c r="I28" i="1"/>
  <c r="I32" i="1"/>
  <c r="I24" i="1"/>
  <c r="I30" i="1"/>
  <c r="I33" i="1"/>
  <c r="I31" i="1"/>
  <c r="I22" i="1"/>
  <c r="I29" i="1"/>
  <c r="I35" i="1"/>
  <c r="I25" i="1"/>
  <c r="I34" i="1"/>
  <c r="I27" i="1"/>
  <c r="F30" i="12"/>
  <c r="D30" i="12"/>
  <c r="E30" i="11"/>
  <c r="F30" i="11"/>
  <c r="G30" i="10"/>
  <c r="E30" i="12" l="1"/>
  <c r="G15" i="11"/>
  <c r="E21" i="1" s="1"/>
  <c r="F30" i="10"/>
  <c r="E30" i="10"/>
  <c r="G30" i="12" l="1"/>
  <c r="G36" i="1" s="1"/>
  <c r="G21" i="1"/>
  <c r="G30" i="11"/>
  <c r="E36" i="1" s="1"/>
  <c r="H15" i="10"/>
  <c r="C21" i="1" s="1"/>
  <c r="H30" i="10" l="1"/>
  <c r="C36" i="1" s="1"/>
  <c r="I36" i="1" l="1"/>
  <c r="I51" i="1" s="1"/>
  <c r="I21" i="1"/>
  <c r="I18" i="9" l="1"/>
  <c r="G18" i="9"/>
  <c r="J18" i="9" s="1"/>
  <c r="J17" i="9"/>
  <c r="G16" i="9"/>
  <c r="J16" i="9" s="1"/>
  <c r="D15" i="9"/>
  <c r="I14" i="9"/>
  <c r="J14" i="9" s="1"/>
  <c r="G13" i="9"/>
  <c r="J13" i="9" s="1"/>
  <c r="I12" i="9"/>
  <c r="J12" i="9" s="1"/>
  <c r="I11" i="9"/>
  <c r="G11" i="9"/>
  <c r="E8" i="9"/>
  <c r="J8" i="9" s="1"/>
  <c r="H7" i="9"/>
  <c r="H15" i="9" s="1"/>
  <c r="H19" i="9" s="1"/>
  <c r="F6" i="9"/>
  <c r="F15" i="9" s="1"/>
  <c r="F19" i="9" s="1"/>
  <c r="J5" i="9"/>
  <c r="J4" i="9"/>
  <c r="E4" i="9"/>
  <c r="J18" i="6"/>
  <c r="J17" i="6"/>
  <c r="J16" i="6"/>
  <c r="D15" i="6"/>
  <c r="I14" i="6"/>
  <c r="J14" i="6" s="1"/>
  <c r="G13" i="6"/>
  <c r="J13" i="6" s="1"/>
  <c r="I12" i="6"/>
  <c r="E8" i="6"/>
  <c r="E15" i="6" s="1"/>
  <c r="E19" i="6" s="1"/>
  <c r="H7" i="6"/>
  <c r="J7" i="6" s="1"/>
  <c r="F6" i="6"/>
  <c r="J6" i="6" s="1"/>
  <c r="J5" i="6"/>
  <c r="H4" i="6"/>
  <c r="H15" i="6" s="1"/>
  <c r="H19" i="6" s="1"/>
  <c r="F4" i="6"/>
  <c r="F15" i="6" s="1"/>
  <c r="F19" i="6" s="1"/>
  <c r="I64" i="1"/>
  <c r="I79" i="1" s="1"/>
  <c r="G64" i="1"/>
  <c r="E64" i="1"/>
  <c r="C64" i="1"/>
  <c r="G51" i="1"/>
  <c r="E51" i="1"/>
  <c r="C51" i="1"/>
  <c r="E79" i="1" l="1"/>
  <c r="E16" i="1" s="1"/>
  <c r="G79" i="1"/>
  <c r="G16" i="1" s="1"/>
  <c r="C79" i="1"/>
  <c r="C16" i="1" s="1"/>
  <c r="G15" i="6"/>
  <c r="G19" i="6" s="1"/>
  <c r="I15" i="9"/>
  <c r="I19" i="9" s="1"/>
  <c r="I15" i="6"/>
  <c r="I19" i="6" s="1"/>
  <c r="J12" i="6"/>
  <c r="G15" i="9"/>
  <c r="G19" i="9" s="1"/>
  <c r="J11" i="9"/>
  <c r="J8" i="6"/>
  <c r="J19" i="6"/>
  <c r="J4" i="6"/>
  <c r="J7" i="9"/>
  <c r="E15" i="9"/>
  <c r="E19" i="9" s="1"/>
  <c r="J6" i="9"/>
  <c r="J15" i="9" s="1"/>
  <c r="K19" i="9" s="1"/>
  <c r="I16" i="1" l="1"/>
  <c r="J15" i="6"/>
  <c r="J19" i="9"/>
</calcChain>
</file>

<file path=xl/sharedStrings.xml><?xml version="1.0" encoding="utf-8"?>
<sst xmlns="http://schemas.openxmlformats.org/spreadsheetml/2006/main" count="109" uniqueCount="62">
  <si>
    <t>Number of hours per week</t>
  </si>
  <si>
    <t>Employer NI</t>
  </si>
  <si>
    <t>Total</t>
  </si>
  <si>
    <t>TOTAL</t>
  </si>
  <si>
    <r>
      <t xml:space="preserve">Staff Costs </t>
    </r>
    <r>
      <rPr>
        <sz val="12"/>
        <rFont val="Arial"/>
        <family val="2"/>
      </rPr>
      <t>(including management)</t>
    </r>
  </si>
  <si>
    <t>Salary</t>
  </si>
  <si>
    <t>NI / Pension</t>
  </si>
  <si>
    <t>Total Project Predicted cost April 1 2013 -March 31 2014</t>
  </si>
  <si>
    <t>Policy</t>
  </si>
  <si>
    <t xml:space="preserve">SG DA </t>
  </si>
  <si>
    <t>CCB</t>
  </si>
  <si>
    <t>HM</t>
  </si>
  <si>
    <t>NYW</t>
  </si>
  <si>
    <t>Policy Director</t>
  </si>
  <si>
    <t>Policy &amp; Participation Manager</t>
  </si>
  <si>
    <t>Development Manager/Domestic Abuse Officer</t>
  </si>
  <si>
    <t>Development Officer</t>
  </si>
  <si>
    <t>Policy &amp; Participation Officer</t>
  </si>
  <si>
    <t>Finance &amp; admin staff</t>
  </si>
  <si>
    <t>Chief Executive</t>
  </si>
  <si>
    <t>Youth Work Director</t>
  </si>
  <si>
    <t>National Youth Work Manager</t>
  </si>
  <si>
    <t xml:space="preserve">Community Capacity Building Officer </t>
  </si>
  <si>
    <t>Communications Officer</t>
  </si>
  <si>
    <t>Sessional</t>
  </si>
  <si>
    <t>Travel</t>
  </si>
  <si>
    <t>Salaries July to Sept 2014</t>
  </si>
  <si>
    <t xml:space="preserve">BUDGET FORM </t>
  </si>
  <si>
    <t>INCOME</t>
  </si>
  <si>
    <t>EXPENDITURE</t>
  </si>
  <si>
    <t xml:space="preserve">Year 1 costs </t>
  </si>
  <si>
    <t>Year 2 costs</t>
  </si>
  <si>
    <t>Year 3 costs</t>
  </si>
  <si>
    <t>Total Cost</t>
  </si>
  <si>
    <t>Name of person in post (or add "vacant" if post currently waiting to be filled)</t>
  </si>
  <si>
    <t>Gross full time Salary</t>
  </si>
  <si>
    <t>Gross pro rata salary</t>
  </si>
  <si>
    <t>Existing (E) or 
new post (NP)</t>
  </si>
  <si>
    <t>Job title</t>
  </si>
  <si>
    <t>Gross full time salary</t>
  </si>
  <si>
    <t>Employer pension</t>
  </si>
  <si>
    <t>Name of organisation applying</t>
  </si>
  <si>
    <t>Title of proposed work</t>
  </si>
  <si>
    <t>EHR contribution requested for 
Year 1</t>
  </si>
  <si>
    <t>EHR contribution requested for 
Year 2</t>
  </si>
  <si>
    <t>EHR contribution requested for 
Year 3</t>
  </si>
  <si>
    <t>Total requested</t>
  </si>
  <si>
    <t xml:space="preserve">Staff costs </t>
  </si>
  <si>
    <t>Additional staff costs</t>
  </si>
  <si>
    <t>Total additional staff costs</t>
  </si>
  <si>
    <t>Total all staff costs</t>
  </si>
  <si>
    <t>Contribution to overheads</t>
  </si>
  <si>
    <t>Total contribution to overheads</t>
  </si>
  <si>
    <t>Other programme and delivery costs</t>
  </si>
  <si>
    <t>Total other programme and delivery costs</t>
  </si>
  <si>
    <t>Total expenditure</t>
  </si>
  <si>
    <t xml:space="preserve">EHR Fund grant requested  </t>
  </si>
  <si>
    <t>Name of organisation applying:</t>
  </si>
  <si>
    <t>Title of proposed work:</t>
  </si>
  <si>
    <t>STAFFING YEAR 2</t>
  </si>
  <si>
    <t>STAFFING YEAR 1</t>
  </si>
  <si>
    <t>STAFFING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</si>
</sst>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&quot;£&quot;#,##0.00"/>
    <numFmt numFmtId="165" formatCode="&quot;£&quot;#,##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6" tint="-0.24997711111789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0" xfId="0" applyFont="1" applyBorder="1"/>
    <xf numFmtId="0" fontId="1" fillId="0" borderId="3" xfId="0" applyFont="1" applyBorder="1"/>
    <xf numFmtId="2" fontId="0" fillId="0" borderId="0" xfId="0" applyNumberFormat="1"/>
    <xf numFmtId="2" fontId="5" fillId="0" borderId="3" xfId="0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/>
    <xf numFmtId="0" fontId="2" fillId="2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/>
    <xf numFmtId="2" fontId="7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165" fontId="0" fillId="0" borderId="0" xfId="0" applyNumberFormat="1" applyFont="1" applyFill="1" applyAlignment="1" applyProtection="1">
      <alignment horizontal="center" wrapText="1"/>
      <protection locked="0"/>
    </xf>
    <xf numFmtId="165" fontId="0" fillId="0" borderId="0" xfId="0" applyNumberFormat="1" applyFont="1" applyFill="1" applyAlignment="1" applyProtection="1">
      <alignment horizontal="right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/>
    <xf numFmtId="3" fontId="1" fillId="3" borderId="0" xfId="0" applyNumberFormat="1" applyFont="1" applyFill="1" applyBorder="1"/>
    <xf numFmtId="2" fontId="1" fillId="3" borderId="0" xfId="0" applyNumberFormat="1" applyFont="1" applyFill="1" applyBorder="1"/>
    <xf numFmtId="3" fontId="4" fillId="3" borderId="0" xfId="0" applyNumberFormat="1" applyFont="1" applyFill="1" applyBorder="1"/>
    <xf numFmtId="1" fontId="0" fillId="3" borderId="0" xfId="0" applyNumberFormat="1" applyFill="1" applyBorder="1"/>
    <xf numFmtId="0" fontId="1" fillId="3" borderId="0" xfId="0" applyFont="1" applyFill="1" applyBorder="1"/>
    <xf numFmtId="165" fontId="1" fillId="3" borderId="0" xfId="0" applyNumberFormat="1" applyFont="1" applyFill="1" applyBorder="1"/>
    <xf numFmtId="0" fontId="2" fillId="3" borderId="0" xfId="0" applyFont="1" applyFill="1" applyBorder="1"/>
    <xf numFmtId="165" fontId="2" fillId="3" borderId="0" xfId="0" applyNumberFormat="1" applyFont="1" applyFill="1" applyBorder="1"/>
    <xf numFmtId="2" fontId="2" fillId="3" borderId="0" xfId="0" applyNumberFormat="1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2" fontId="0" fillId="3" borderId="0" xfId="0" applyNumberFormat="1" applyFill="1" applyBorder="1"/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/>
    </xf>
    <xf numFmtId="0" fontId="0" fillId="3" borderId="0" xfId="0" applyFont="1" applyFill="1" applyProtection="1"/>
    <xf numFmtId="0" fontId="0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165" fontId="0" fillId="3" borderId="0" xfId="0" applyNumberFormat="1" applyFont="1" applyFill="1" applyAlignment="1" applyProtection="1">
      <alignment horizontal="right" wrapText="1"/>
    </xf>
    <xf numFmtId="0" fontId="0" fillId="3" borderId="3" xfId="0" applyFont="1" applyFill="1" applyBorder="1" applyAlignment="1" applyProtection="1">
      <alignment wrapText="1"/>
    </xf>
    <xf numFmtId="165" fontId="0" fillId="3" borderId="3" xfId="0" applyNumberFormat="1" applyFont="1" applyFill="1" applyBorder="1" applyAlignment="1" applyProtection="1">
      <alignment wrapText="1"/>
    </xf>
    <xf numFmtId="0" fontId="0" fillId="3" borderId="1" xfId="0" applyFont="1" applyFill="1" applyBorder="1" applyAlignment="1" applyProtection="1">
      <alignment wrapText="1"/>
    </xf>
    <xf numFmtId="164" fontId="0" fillId="3" borderId="0" xfId="0" applyNumberFormat="1" applyFont="1" applyFill="1" applyProtection="1"/>
    <xf numFmtId="0" fontId="0" fillId="3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41" fontId="1" fillId="3" borderId="0" xfId="0" applyNumberFormat="1" applyFont="1" applyFill="1" applyBorder="1" applyAlignment="1" applyProtection="1">
      <alignment horizontal="left" vertical="center"/>
    </xf>
    <xf numFmtId="41" fontId="0" fillId="3" borderId="0" xfId="0" applyNumberFormat="1" applyFont="1" applyFill="1" applyAlignment="1" applyProtection="1">
      <alignment wrapText="1"/>
    </xf>
    <xf numFmtId="41" fontId="1" fillId="3" borderId="0" xfId="0" applyNumberFormat="1" applyFont="1" applyFill="1" applyBorder="1" applyAlignment="1">
      <alignment vertical="center"/>
    </xf>
    <xf numFmtId="41" fontId="1" fillId="3" borderId="0" xfId="0" applyNumberFormat="1" applyFont="1" applyFill="1" applyBorder="1"/>
    <xf numFmtId="0" fontId="0" fillId="3" borderId="0" xfId="0" applyFont="1" applyFill="1" applyAlignment="1" applyProtection="1">
      <alignment horizontal="center"/>
    </xf>
    <xf numFmtId="0" fontId="2" fillId="3" borderId="0" xfId="0" applyFont="1" applyFill="1" applyBorder="1" applyAlignment="1">
      <alignment horizontal="left" vertical="center"/>
    </xf>
    <xf numFmtId="2" fontId="2" fillId="3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410099"/>
      <color rgb="FFCCCCFF"/>
      <color rgb="FFFFCCFF"/>
      <color rgb="FFFF99FF"/>
      <color rgb="FFE31D8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2521204</xdr:colOff>
      <xdr:row>5</xdr:row>
      <xdr:rowOff>123444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AAB862-F54A-4696-9710-3E13C518F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2508504" cy="923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2508504</xdr:colOff>
      <xdr:row>5</xdr:row>
      <xdr:rowOff>129794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C47669-6900-431B-8111-4EE1AFBAA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8504" cy="923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2508504</xdr:colOff>
      <xdr:row>5</xdr:row>
      <xdr:rowOff>129794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FDFDB4-8FF0-49AE-A55B-EF8EDBB63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8504" cy="923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2508504</xdr:colOff>
      <xdr:row>5</xdr:row>
      <xdr:rowOff>140102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DD47A-5F76-4170-8CA2-F7B347BF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8504" cy="923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F97B-229A-41B8-850B-F9A1E48A71E7}">
  <sheetPr>
    <pageSetUpPr fitToPage="1"/>
  </sheetPr>
  <dimension ref="A1:J33"/>
  <sheetViews>
    <sheetView tabSelected="1" workbookViewId="0">
      <selection activeCell="B10" sqref="B10"/>
    </sheetView>
  </sheetViews>
  <sheetFormatPr defaultColWidth="8.7265625" defaultRowHeight="12.5" x14ac:dyDescent="0.25"/>
  <cols>
    <col min="1" max="1" width="40" style="43" customWidth="1"/>
    <col min="2" max="2" width="35.90625" style="43" customWidth="1"/>
    <col min="3" max="8" width="12.453125" style="43" customWidth="1"/>
    <col min="9" max="9" width="12" style="43" customWidth="1"/>
    <col min="10" max="16384" width="8.7265625" style="43"/>
  </cols>
  <sheetData>
    <row r="1" spans="1:10" x14ac:dyDescent="0.25">
      <c r="A1" s="72"/>
    </row>
    <row r="2" spans="1:10" x14ac:dyDescent="0.25">
      <c r="A2" s="72"/>
    </row>
    <row r="3" spans="1:10" x14ac:dyDescent="0.25">
      <c r="A3" s="72"/>
    </row>
    <row r="4" spans="1:10" x14ac:dyDescent="0.25">
      <c r="A4" s="72"/>
    </row>
    <row r="5" spans="1:10" x14ac:dyDescent="0.25">
      <c r="A5" s="72"/>
    </row>
    <row r="6" spans="1:10" x14ac:dyDescent="0.25">
      <c r="A6" s="72"/>
    </row>
    <row r="7" spans="1:10" x14ac:dyDescent="0.25">
      <c r="A7" s="44"/>
    </row>
    <row r="8" spans="1:10" ht="18" x14ac:dyDescent="0.4">
      <c r="A8" s="45" t="s">
        <v>60</v>
      </c>
    </row>
    <row r="9" spans="1:10" x14ac:dyDescent="0.25">
      <c r="A9" s="44"/>
    </row>
    <row r="10" spans="1:10" s="48" customFormat="1" ht="18" customHeight="1" x14ac:dyDescent="0.25">
      <c r="A10" s="46" t="s">
        <v>41</v>
      </c>
      <c r="B10" s="60"/>
      <c r="C10" s="47"/>
      <c r="D10" s="47"/>
      <c r="E10" s="47"/>
      <c r="F10" s="47"/>
      <c r="G10" s="47"/>
      <c r="H10" s="47"/>
      <c r="I10" s="47"/>
      <c r="J10" s="46"/>
    </row>
    <row r="11" spans="1:10" s="48" customFormat="1" ht="10" customHeight="1" x14ac:dyDescent="0.25">
      <c r="A11" s="46"/>
      <c r="B11" s="49"/>
      <c r="C11" s="50"/>
      <c r="D11" s="50"/>
      <c r="E11" s="50"/>
      <c r="F11" s="50"/>
      <c r="G11" s="50"/>
      <c r="H11" s="50"/>
      <c r="I11" s="50"/>
      <c r="J11" s="46"/>
    </row>
    <row r="12" spans="1:10" s="48" customFormat="1" ht="18" customHeight="1" x14ac:dyDescent="0.25">
      <c r="A12" s="46" t="s">
        <v>42</v>
      </c>
      <c r="B12" s="60"/>
      <c r="C12" s="51"/>
      <c r="D12" s="51"/>
      <c r="E12" s="47"/>
      <c r="F12" s="47"/>
      <c r="G12" s="47"/>
      <c r="H12" s="47"/>
      <c r="I12" s="47"/>
      <c r="J12" s="46"/>
    </row>
    <row r="14" spans="1:10" ht="50" x14ac:dyDescent="0.25">
      <c r="A14" s="52" t="s">
        <v>38</v>
      </c>
      <c r="B14" s="52" t="s">
        <v>34</v>
      </c>
      <c r="C14" s="53" t="s">
        <v>0</v>
      </c>
      <c r="D14" s="53" t="s">
        <v>35</v>
      </c>
      <c r="E14" s="53" t="s">
        <v>36</v>
      </c>
      <c r="F14" s="53" t="s">
        <v>1</v>
      </c>
      <c r="G14" s="53" t="s">
        <v>40</v>
      </c>
      <c r="H14" s="53" t="s">
        <v>2</v>
      </c>
      <c r="I14" s="53" t="s">
        <v>37</v>
      </c>
    </row>
    <row r="15" spans="1:10" x14ac:dyDescent="0.25">
      <c r="A15" s="13"/>
      <c r="B15" s="13"/>
      <c r="C15" s="14">
        <v>0</v>
      </c>
      <c r="D15" s="15"/>
      <c r="E15" s="16"/>
      <c r="F15" s="16"/>
      <c r="G15" s="16"/>
      <c r="H15" s="54">
        <f>SUM(E15:G15)</f>
        <v>0</v>
      </c>
      <c r="I15" s="17"/>
    </row>
    <row r="16" spans="1:10" x14ac:dyDescent="0.25">
      <c r="A16" s="13"/>
      <c r="B16" s="13"/>
      <c r="C16" s="14">
        <v>0</v>
      </c>
      <c r="D16" s="15"/>
      <c r="E16" s="16"/>
      <c r="F16" s="16"/>
      <c r="G16" s="16"/>
      <c r="H16" s="54">
        <f>SUM(E16:G16)</f>
        <v>0</v>
      </c>
      <c r="I16" s="17"/>
    </row>
    <row r="17" spans="1:9" x14ac:dyDescent="0.25">
      <c r="A17" s="13"/>
      <c r="B17" s="13"/>
      <c r="C17" s="14">
        <v>0</v>
      </c>
      <c r="D17" s="15"/>
      <c r="E17" s="16"/>
      <c r="F17" s="16"/>
      <c r="G17" s="16"/>
      <c r="H17" s="54">
        <f t="shared" ref="H17:H22" si="0">SUM(E17:G17)</f>
        <v>0</v>
      </c>
      <c r="I17" s="17"/>
    </row>
    <row r="18" spans="1:9" x14ac:dyDescent="0.25">
      <c r="A18" s="13"/>
      <c r="B18" s="13"/>
      <c r="C18" s="14">
        <v>0</v>
      </c>
      <c r="D18" s="15"/>
      <c r="E18" s="16"/>
      <c r="F18" s="16"/>
      <c r="G18" s="16"/>
      <c r="H18" s="54">
        <f t="shared" si="0"/>
        <v>0</v>
      </c>
      <c r="I18" s="17"/>
    </row>
    <row r="19" spans="1:9" x14ac:dyDescent="0.25">
      <c r="A19" s="13"/>
      <c r="B19" s="13"/>
      <c r="C19" s="14">
        <v>0</v>
      </c>
      <c r="D19" s="15"/>
      <c r="E19" s="16"/>
      <c r="F19" s="16"/>
      <c r="G19" s="16"/>
      <c r="H19" s="54">
        <f t="shared" si="0"/>
        <v>0</v>
      </c>
      <c r="I19" s="17"/>
    </row>
    <row r="20" spans="1:9" x14ac:dyDescent="0.25">
      <c r="A20" s="13"/>
      <c r="B20" s="13"/>
      <c r="C20" s="14">
        <v>0</v>
      </c>
      <c r="D20" s="15"/>
      <c r="E20" s="16"/>
      <c r="F20" s="16"/>
      <c r="G20" s="16"/>
      <c r="H20" s="54">
        <f t="shared" si="0"/>
        <v>0</v>
      </c>
      <c r="I20" s="17"/>
    </row>
    <row r="21" spans="1:9" x14ac:dyDescent="0.25">
      <c r="A21" s="13"/>
      <c r="B21" s="13"/>
      <c r="C21" s="14">
        <v>0</v>
      </c>
      <c r="D21" s="15"/>
      <c r="E21" s="16"/>
      <c r="F21" s="16"/>
      <c r="G21" s="16"/>
      <c r="H21" s="54">
        <f t="shared" si="0"/>
        <v>0</v>
      </c>
      <c r="I21" s="17"/>
    </row>
    <row r="22" spans="1:9" x14ac:dyDescent="0.25">
      <c r="A22" s="13"/>
      <c r="B22" s="13"/>
      <c r="C22" s="14">
        <v>0</v>
      </c>
      <c r="D22" s="15"/>
      <c r="E22" s="16"/>
      <c r="F22" s="16"/>
      <c r="G22" s="16"/>
      <c r="H22" s="54">
        <f t="shared" si="0"/>
        <v>0</v>
      </c>
      <c r="I22" s="17"/>
    </row>
    <row r="23" spans="1:9" x14ac:dyDescent="0.25">
      <c r="A23" s="13"/>
      <c r="B23" s="13"/>
      <c r="C23" s="14">
        <v>0</v>
      </c>
      <c r="D23" s="15"/>
      <c r="E23" s="16"/>
      <c r="F23" s="16"/>
      <c r="G23" s="16"/>
      <c r="H23" s="54">
        <f t="shared" ref="H23:H29" si="1">SUM(E23:G23)</f>
        <v>0</v>
      </c>
      <c r="I23" s="17"/>
    </row>
    <row r="24" spans="1:9" x14ac:dyDescent="0.25">
      <c r="A24" s="13"/>
      <c r="B24" s="13"/>
      <c r="C24" s="14">
        <v>0</v>
      </c>
      <c r="D24" s="15"/>
      <c r="E24" s="16"/>
      <c r="F24" s="16"/>
      <c r="G24" s="16"/>
      <c r="H24" s="54">
        <f t="shared" si="1"/>
        <v>0</v>
      </c>
      <c r="I24" s="17"/>
    </row>
    <row r="25" spans="1:9" x14ac:dyDescent="0.25">
      <c r="A25" s="13"/>
      <c r="B25" s="13"/>
      <c r="C25" s="14">
        <v>0</v>
      </c>
      <c r="D25" s="15"/>
      <c r="E25" s="16"/>
      <c r="F25" s="16"/>
      <c r="G25" s="16"/>
      <c r="H25" s="54">
        <f t="shared" si="1"/>
        <v>0</v>
      </c>
      <c r="I25" s="17"/>
    </row>
    <row r="26" spans="1:9" x14ac:dyDescent="0.25">
      <c r="A26" s="13"/>
      <c r="B26" s="13"/>
      <c r="C26" s="14">
        <v>0</v>
      </c>
      <c r="D26" s="15"/>
      <c r="E26" s="16"/>
      <c r="F26" s="16"/>
      <c r="G26" s="16"/>
      <c r="H26" s="54">
        <f t="shared" si="1"/>
        <v>0</v>
      </c>
      <c r="I26" s="17"/>
    </row>
    <row r="27" spans="1:9" x14ac:dyDescent="0.25">
      <c r="A27" s="13"/>
      <c r="B27" s="13"/>
      <c r="C27" s="14">
        <v>0</v>
      </c>
      <c r="D27" s="15"/>
      <c r="E27" s="16"/>
      <c r="F27" s="16"/>
      <c r="G27" s="16"/>
      <c r="H27" s="54">
        <f t="shared" si="1"/>
        <v>0</v>
      </c>
      <c r="I27" s="17"/>
    </row>
    <row r="28" spans="1:9" x14ac:dyDescent="0.25">
      <c r="A28" s="13"/>
      <c r="B28" s="13"/>
      <c r="C28" s="14">
        <v>0</v>
      </c>
      <c r="D28" s="15"/>
      <c r="E28" s="16"/>
      <c r="F28" s="16"/>
      <c r="G28" s="16"/>
      <c r="H28" s="54">
        <f t="shared" si="1"/>
        <v>0</v>
      </c>
      <c r="I28" s="17"/>
    </row>
    <row r="29" spans="1:9" x14ac:dyDescent="0.25">
      <c r="A29" s="13"/>
      <c r="B29" s="13"/>
      <c r="C29" s="14">
        <v>0</v>
      </c>
      <c r="D29" s="15"/>
      <c r="E29" s="16"/>
      <c r="F29" s="16"/>
      <c r="G29" s="16"/>
      <c r="H29" s="54">
        <f t="shared" si="1"/>
        <v>0</v>
      </c>
      <c r="I29" s="18"/>
    </row>
    <row r="30" spans="1:9" x14ac:dyDescent="0.25">
      <c r="A30" s="55" t="s">
        <v>3</v>
      </c>
      <c r="B30" s="55" t="s">
        <v>2</v>
      </c>
      <c r="C30" s="55"/>
      <c r="D30" s="56"/>
      <c r="E30" s="56">
        <f>SUM(E15:E29)</f>
        <v>0</v>
      </c>
      <c r="F30" s="56">
        <f>SUM(F15:F29)</f>
        <v>0</v>
      </c>
      <c r="G30" s="56">
        <f>SUM(G15:G29)</f>
        <v>0</v>
      </c>
      <c r="H30" s="56">
        <f>SUM(H15:H29)</f>
        <v>0</v>
      </c>
      <c r="I30" s="57"/>
    </row>
    <row r="32" spans="1:9" x14ac:dyDescent="0.25">
      <c r="I32" s="58"/>
    </row>
    <row r="33" spans="9:9" x14ac:dyDescent="0.25">
      <c r="I33" s="59"/>
    </row>
  </sheetData>
  <sheetProtection algorithmName="SHA-512" hashValue="7JF7Bbc/1/i3/x3xTbLQEm/CFe4S6KS7W8bgKQO1Q/dOZukbRT2ugVU+9hbBxsGosj/YLKVKVpd7eWaLFNIx+w==" saltValue="7AhxU3h0/yXs0+hhCqEL2Q==" spinCount="100000" sheet="1" objects="1" scenarios="1" selectLockedCells="1"/>
  <mergeCells count="1">
    <mergeCell ref="A1:A6"/>
  </mergeCells>
  <dataValidations count="1">
    <dataValidation type="list" allowBlank="1" showInputMessage="1" showErrorMessage="1" sqref="I15:I29" xr:uid="{4774A556-6C32-49DD-81C4-2DDF1B323F1D}">
      <formula1>"E, NP"</formula1>
    </dataValidation>
  </dataValidation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7B35-D3C4-4740-9716-DDCCE9580E3F}">
  <sheetPr>
    <pageSetUpPr fitToPage="1"/>
  </sheetPr>
  <dimension ref="A8:J33"/>
  <sheetViews>
    <sheetView workbookViewId="0">
      <selection activeCell="B15" sqref="B15"/>
    </sheetView>
  </sheetViews>
  <sheetFormatPr defaultColWidth="8.7265625" defaultRowHeight="12.5" x14ac:dyDescent="0.25"/>
  <cols>
    <col min="1" max="1" width="40" style="43" customWidth="1"/>
    <col min="2" max="7" width="12.453125" style="43" customWidth="1"/>
    <col min="8" max="16384" width="8.7265625" style="43"/>
  </cols>
  <sheetData>
    <row r="8" spans="1:10" ht="18" x14ac:dyDescent="0.4">
      <c r="A8" s="45" t="s">
        <v>59</v>
      </c>
    </row>
    <row r="10" spans="1:10" s="48" customFormat="1" ht="18" customHeight="1" x14ac:dyDescent="0.25">
      <c r="A10" s="46" t="s">
        <v>57</v>
      </c>
      <c r="B10" s="68">
        <f>'Staffing Yr1'!B10</f>
        <v>0</v>
      </c>
      <c r="C10" s="51"/>
      <c r="D10" s="51"/>
      <c r="E10" s="47"/>
      <c r="F10" s="47"/>
      <c r="G10" s="47"/>
      <c r="H10" s="47"/>
      <c r="I10" s="47"/>
      <c r="J10" s="46"/>
    </row>
    <row r="11" spans="1:10" s="48" customFormat="1" ht="10" customHeight="1" x14ac:dyDescent="0.25">
      <c r="A11" s="46"/>
      <c r="B11" s="49"/>
      <c r="C11" s="50"/>
      <c r="D11" s="50"/>
      <c r="E11" s="50"/>
      <c r="F11" s="50"/>
      <c r="G11" s="50"/>
      <c r="H11" s="50"/>
      <c r="I11" s="50"/>
      <c r="J11" s="46"/>
    </row>
    <row r="12" spans="1:10" s="48" customFormat="1" ht="18" customHeight="1" x14ac:dyDescent="0.25">
      <c r="A12" s="46" t="s">
        <v>58</v>
      </c>
      <c r="B12" s="68">
        <f>'Staffing Yr1'!B12</f>
        <v>0</v>
      </c>
      <c r="C12" s="51"/>
      <c r="D12" s="51"/>
      <c r="E12" s="47"/>
      <c r="F12" s="47"/>
      <c r="G12" s="47"/>
      <c r="H12" s="47"/>
      <c r="I12" s="47"/>
      <c r="J12" s="46"/>
    </row>
    <row r="13" spans="1:10" s="48" customFormat="1" ht="18" customHeight="1" x14ac:dyDescent="0.25">
      <c r="A13" s="46"/>
      <c r="B13" s="51"/>
      <c r="C13" s="51"/>
      <c r="D13" s="51"/>
      <c r="E13" s="47"/>
      <c r="F13" s="47"/>
      <c r="G13" s="47"/>
      <c r="H13" s="47"/>
      <c r="I13" s="47"/>
      <c r="J13" s="46"/>
    </row>
    <row r="14" spans="1:10" ht="50" x14ac:dyDescent="0.25">
      <c r="A14" s="52" t="s">
        <v>38</v>
      </c>
      <c r="B14" s="53" t="s">
        <v>0</v>
      </c>
      <c r="C14" s="53" t="s">
        <v>39</v>
      </c>
      <c r="D14" s="53" t="s">
        <v>36</v>
      </c>
      <c r="E14" s="53" t="s">
        <v>1</v>
      </c>
      <c r="F14" s="53" t="s">
        <v>40</v>
      </c>
      <c r="G14" s="53" t="s">
        <v>2</v>
      </c>
      <c r="H14" s="61" t="s">
        <v>37</v>
      </c>
    </row>
    <row r="15" spans="1:10" x14ac:dyDescent="0.25">
      <c r="A15" s="69">
        <f>'Staffing Yr1'!A15</f>
        <v>0</v>
      </c>
      <c r="B15" s="14"/>
      <c r="C15" s="15"/>
      <c r="D15" s="16"/>
      <c r="E15" s="16"/>
      <c r="F15" s="16"/>
      <c r="G15" s="54">
        <f>SUM(D15:F15)</f>
        <v>0</v>
      </c>
      <c r="H15" s="17"/>
    </row>
    <row r="16" spans="1:10" x14ac:dyDescent="0.25">
      <c r="A16" s="69">
        <f>'Staffing Yr1'!A16</f>
        <v>0</v>
      </c>
      <c r="B16" s="14"/>
      <c r="C16" s="15"/>
      <c r="D16" s="16"/>
      <c r="E16" s="16"/>
      <c r="F16" s="16"/>
      <c r="G16" s="54">
        <f t="shared" ref="G16:G29" si="0">SUM(D16:F16)</f>
        <v>0</v>
      </c>
      <c r="H16" s="17"/>
    </row>
    <row r="17" spans="1:8" x14ac:dyDescent="0.25">
      <c r="A17" s="69">
        <f>'Staffing Yr1'!A17</f>
        <v>0</v>
      </c>
      <c r="B17" s="14"/>
      <c r="C17" s="15"/>
      <c r="D17" s="16"/>
      <c r="E17" s="16"/>
      <c r="F17" s="16"/>
      <c r="G17" s="54">
        <f t="shared" si="0"/>
        <v>0</v>
      </c>
      <c r="H17" s="17"/>
    </row>
    <row r="18" spans="1:8" x14ac:dyDescent="0.25">
      <c r="A18" s="69">
        <f>'Staffing Yr1'!A18</f>
        <v>0</v>
      </c>
      <c r="B18" s="14"/>
      <c r="C18" s="15"/>
      <c r="D18" s="16"/>
      <c r="E18" s="16"/>
      <c r="F18" s="16"/>
      <c r="G18" s="54">
        <f t="shared" si="0"/>
        <v>0</v>
      </c>
      <c r="H18" s="17"/>
    </row>
    <row r="19" spans="1:8" x14ac:dyDescent="0.25">
      <c r="A19" s="69">
        <f>'Staffing Yr1'!A19</f>
        <v>0</v>
      </c>
      <c r="B19" s="14"/>
      <c r="C19" s="15"/>
      <c r="D19" s="16"/>
      <c r="E19" s="16"/>
      <c r="F19" s="16"/>
      <c r="G19" s="54">
        <f t="shared" si="0"/>
        <v>0</v>
      </c>
      <c r="H19" s="17"/>
    </row>
    <row r="20" spans="1:8" x14ac:dyDescent="0.25">
      <c r="A20" s="69">
        <f>'Staffing Yr1'!A20</f>
        <v>0</v>
      </c>
      <c r="B20" s="14"/>
      <c r="C20" s="15"/>
      <c r="D20" s="16"/>
      <c r="E20" s="16"/>
      <c r="F20" s="16"/>
      <c r="G20" s="54">
        <f t="shared" si="0"/>
        <v>0</v>
      </c>
      <c r="H20" s="17"/>
    </row>
    <row r="21" spans="1:8" x14ac:dyDescent="0.25">
      <c r="A21" s="69">
        <f>'Staffing Yr1'!A21</f>
        <v>0</v>
      </c>
      <c r="B21" s="14"/>
      <c r="C21" s="15"/>
      <c r="D21" s="16"/>
      <c r="E21" s="16"/>
      <c r="F21" s="16"/>
      <c r="G21" s="54">
        <f t="shared" si="0"/>
        <v>0</v>
      </c>
      <c r="H21" s="17"/>
    </row>
    <row r="22" spans="1:8" x14ac:dyDescent="0.25">
      <c r="A22" s="69">
        <f>'Staffing Yr1'!A22</f>
        <v>0</v>
      </c>
      <c r="B22" s="14"/>
      <c r="C22" s="15"/>
      <c r="D22" s="16"/>
      <c r="E22" s="16"/>
      <c r="F22" s="16"/>
      <c r="G22" s="54">
        <f t="shared" si="0"/>
        <v>0</v>
      </c>
      <c r="H22" s="17"/>
    </row>
    <row r="23" spans="1:8" x14ac:dyDescent="0.25">
      <c r="A23" s="69">
        <f>'Staffing Yr1'!A23</f>
        <v>0</v>
      </c>
      <c r="B23" s="14"/>
      <c r="C23" s="15"/>
      <c r="D23" s="16"/>
      <c r="E23" s="16"/>
      <c r="F23" s="16"/>
      <c r="G23" s="54">
        <f t="shared" si="0"/>
        <v>0</v>
      </c>
      <c r="H23" s="17"/>
    </row>
    <row r="24" spans="1:8" x14ac:dyDescent="0.25">
      <c r="A24" s="69">
        <f>'Staffing Yr1'!A24</f>
        <v>0</v>
      </c>
      <c r="B24" s="14"/>
      <c r="C24" s="15"/>
      <c r="D24" s="16"/>
      <c r="E24" s="16"/>
      <c r="F24" s="16"/>
      <c r="G24" s="54">
        <f t="shared" si="0"/>
        <v>0</v>
      </c>
      <c r="H24" s="17"/>
    </row>
    <row r="25" spans="1:8" x14ac:dyDescent="0.25">
      <c r="A25" s="69">
        <f>'Staffing Yr1'!A25</f>
        <v>0</v>
      </c>
      <c r="B25" s="14"/>
      <c r="C25" s="15"/>
      <c r="D25" s="16"/>
      <c r="E25" s="16"/>
      <c r="F25" s="16"/>
      <c r="G25" s="54">
        <f t="shared" si="0"/>
        <v>0</v>
      </c>
      <c r="H25" s="17"/>
    </row>
    <row r="26" spans="1:8" x14ac:dyDescent="0.25">
      <c r="A26" s="69">
        <f>'Staffing Yr1'!A26</f>
        <v>0</v>
      </c>
      <c r="B26" s="14"/>
      <c r="C26" s="15"/>
      <c r="D26" s="16"/>
      <c r="E26" s="16"/>
      <c r="F26" s="16"/>
      <c r="G26" s="54">
        <f t="shared" si="0"/>
        <v>0</v>
      </c>
      <c r="H26" s="17"/>
    </row>
    <row r="27" spans="1:8" x14ac:dyDescent="0.25">
      <c r="A27" s="69">
        <f>'Staffing Yr1'!A27</f>
        <v>0</v>
      </c>
      <c r="B27" s="14"/>
      <c r="C27" s="15"/>
      <c r="D27" s="16"/>
      <c r="E27" s="16"/>
      <c r="F27" s="16"/>
      <c r="G27" s="54">
        <f t="shared" si="0"/>
        <v>0</v>
      </c>
      <c r="H27" s="17"/>
    </row>
    <row r="28" spans="1:8" x14ac:dyDescent="0.25">
      <c r="A28" s="69">
        <f>'Staffing Yr1'!A28</f>
        <v>0</v>
      </c>
      <c r="B28" s="14"/>
      <c r="C28" s="15"/>
      <c r="D28" s="16"/>
      <c r="E28" s="16"/>
      <c r="F28" s="16"/>
      <c r="G28" s="54">
        <f t="shared" si="0"/>
        <v>0</v>
      </c>
      <c r="H28" s="17"/>
    </row>
    <row r="29" spans="1:8" x14ac:dyDescent="0.25">
      <c r="A29" s="69">
        <f>'Staffing Yr1'!A29</f>
        <v>0</v>
      </c>
      <c r="B29" s="14"/>
      <c r="C29" s="15"/>
      <c r="D29" s="16"/>
      <c r="E29" s="16"/>
      <c r="F29" s="16"/>
      <c r="G29" s="54">
        <f t="shared" si="0"/>
        <v>0</v>
      </c>
      <c r="H29" s="17"/>
    </row>
    <row r="30" spans="1:8" x14ac:dyDescent="0.25">
      <c r="A30" s="55" t="s">
        <v>3</v>
      </c>
      <c r="B30" s="55"/>
      <c r="C30" s="56"/>
      <c r="D30" s="56">
        <f>SUM(D15:D29)</f>
        <v>0</v>
      </c>
      <c r="E30" s="56">
        <f>SUM(E15:E29)</f>
        <v>0</v>
      </c>
      <c r="F30" s="56">
        <f t="shared" ref="F30:G30" si="1">SUM(F15:F29)</f>
        <v>0</v>
      </c>
      <c r="G30" s="56">
        <f t="shared" si="1"/>
        <v>0</v>
      </c>
      <c r="H30" s="55"/>
    </row>
    <row r="32" spans="1:8" x14ac:dyDescent="0.25">
      <c r="H32" s="58"/>
    </row>
    <row r="33" spans="8:8" x14ac:dyDescent="0.25">
      <c r="H33" s="59"/>
    </row>
  </sheetData>
  <sheetProtection algorithmName="SHA-512" hashValue="rRGypSGNulbdQeiDKyd/uGkU/6hCF26ih3DHv5y0gOu7DBiHGaKB/K/1vR4DmUwCWy0XDCn88zQq5WMyO2Shtw==" saltValue="ASoO7sg/u9/MzI9Y3jEbpQ==" spinCount="100000" sheet="1" objects="1" scenarios="1" selectLockedCells="1"/>
  <dataValidations count="1">
    <dataValidation type="list" allowBlank="1" showInputMessage="1" showErrorMessage="1" sqref="H15:H29" xr:uid="{55AE2744-6209-42FE-A730-9701645A49A6}">
      <formula1>"E, NP"</formula1>
    </dataValidation>
  </dataValidations>
  <pageMargins left="0.7" right="0.7" top="0.75" bottom="0.75" header="0.3" footer="0.3"/>
  <pageSetup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6187-5910-49D4-BDD9-AB375E8F797D}">
  <sheetPr>
    <pageSetUpPr fitToPage="1"/>
  </sheetPr>
  <dimension ref="A8:J33"/>
  <sheetViews>
    <sheetView workbookViewId="0">
      <selection activeCell="B15" sqref="B15:F29"/>
    </sheetView>
  </sheetViews>
  <sheetFormatPr defaultColWidth="8.7265625" defaultRowHeight="12.5" x14ac:dyDescent="0.25"/>
  <cols>
    <col min="1" max="1" width="40" style="43" customWidth="1"/>
    <col min="2" max="5" width="12.453125" style="43" customWidth="1"/>
    <col min="6" max="6" width="12.26953125" style="43" customWidth="1"/>
    <col min="7" max="7" width="12.453125" style="43" customWidth="1"/>
    <col min="8" max="16384" width="8.7265625" style="43"/>
  </cols>
  <sheetData>
    <row r="8" spans="1:10" ht="18" x14ac:dyDescent="0.4">
      <c r="A8" s="62" t="s">
        <v>61</v>
      </c>
    </row>
    <row r="10" spans="1:10" s="48" customFormat="1" ht="18" customHeight="1" x14ac:dyDescent="0.25">
      <c r="A10" s="46" t="s">
        <v>57</v>
      </c>
      <c r="B10" s="68">
        <f>'Staffing Yr1'!B10</f>
        <v>0</v>
      </c>
      <c r="C10" s="51"/>
      <c r="D10" s="51"/>
      <c r="E10" s="47"/>
      <c r="F10" s="47"/>
      <c r="G10" s="47"/>
      <c r="H10" s="47"/>
      <c r="I10" s="47"/>
      <c r="J10" s="46"/>
    </row>
    <row r="11" spans="1:10" s="48" customFormat="1" ht="10" customHeight="1" x14ac:dyDescent="0.25">
      <c r="A11" s="46"/>
      <c r="B11" s="49"/>
      <c r="C11" s="50"/>
      <c r="D11" s="50"/>
      <c r="E11" s="50"/>
      <c r="F11" s="50"/>
      <c r="G11" s="50"/>
      <c r="H11" s="50"/>
      <c r="I11" s="50"/>
      <c r="J11" s="46"/>
    </row>
    <row r="12" spans="1:10" s="48" customFormat="1" ht="18" customHeight="1" x14ac:dyDescent="0.25">
      <c r="A12" s="46" t="s">
        <v>58</v>
      </c>
      <c r="B12" s="68">
        <f>'Staffing Yr1'!B12</f>
        <v>0</v>
      </c>
      <c r="C12" s="51"/>
      <c r="D12" s="51"/>
      <c r="E12" s="47"/>
      <c r="F12" s="47"/>
      <c r="G12" s="47"/>
      <c r="H12" s="47"/>
      <c r="I12" s="47"/>
      <c r="J12" s="46"/>
    </row>
    <row r="13" spans="1:10" s="48" customFormat="1" ht="18" customHeight="1" x14ac:dyDescent="0.25">
      <c r="A13" s="46"/>
      <c r="B13" s="51"/>
      <c r="C13" s="51"/>
      <c r="D13" s="51"/>
      <c r="E13" s="47"/>
      <c r="F13" s="47"/>
      <c r="G13" s="47"/>
      <c r="H13" s="47"/>
      <c r="I13" s="47"/>
      <c r="J13" s="46"/>
    </row>
    <row r="14" spans="1:10" ht="50" x14ac:dyDescent="0.25">
      <c r="A14" s="52" t="s">
        <v>38</v>
      </c>
      <c r="B14" s="53" t="s">
        <v>0</v>
      </c>
      <c r="C14" s="53" t="s">
        <v>39</v>
      </c>
      <c r="D14" s="53" t="s">
        <v>36</v>
      </c>
      <c r="E14" s="53" t="s">
        <v>1</v>
      </c>
      <c r="F14" s="53" t="s">
        <v>40</v>
      </c>
      <c r="G14" s="53" t="s">
        <v>2</v>
      </c>
      <c r="H14" s="61" t="s">
        <v>37</v>
      </c>
    </row>
    <row r="15" spans="1:10" x14ac:dyDescent="0.25">
      <c r="A15" s="69">
        <f>'Staffing Yr1'!A15</f>
        <v>0</v>
      </c>
      <c r="B15" s="14"/>
      <c r="C15" s="15"/>
      <c r="D15" s="16"/>
      <c r="E15" s="16"/>
      <c r="F15" s="16"/>
      <c r="G15" s="54">
        <f>SUM(D15:F15)</f>
        <v>0</v>
      </c>
      <c r="H15" s="17"/>
    </row>
    <row r="16" spans="1:10" x14ac:dyDescent="0.25">
      <c r="A16" s="69">
        <f>'Staffing Yr1'!A16</f>
        <v>0</v>
      </c>
      <c r="B16" s="14"/>
      <c r="C16" s="15"/>
      <c r="D16" s="16"/>
      <c r="E16" s="16"/>
      <c r="F16" s="16"/>
      <c r="G16" s="54">
        <f t="shared" ref="G16:G29" si="0">SUM(D16:F16)</f>
        <v>0</v>
      </c>
      <c r="H16" s="17"/>
    </row>
    <row r="17" spans="1:8" x14ac:dyDescent="0.25">
      <c r="A17" s="69">
        <f>'Staffing Yr1'!A17</f>
        <v>0</v>
      </c>
      <c r="B17" s="14"/>
      <c r="C17" s="15"/>
      <c r="D17" s="16"/>
      <c r="E17" s="16"/>
      <c r="F17" s="16"/>
      <c r="G17" s="54">
        <f t="shared" si="0"/>
        <v>0</v>
      </c>
      <c r="H17" s="17"/>
    </row>
    <row r="18" spans="1:8" x14ac:dyDescent="0.25">
      <c r="A18" s="69">
        <f>'Staffing Yr1'!A18</f>
        <v>0</v>
      </c>
      <c r="B18" s="14"/>
      <c r="C18" s="15"/>
      <c r="D18" s="16"/>
      <c r="E18" s="16"/>
      <c r="F18" s="16"/>
      <c r="G18" s="54">
        <f t="shared" si="0"/>
        <v>0</v>
      </c>
      <c r="H18" s="17"/>
    </row>
    <row r="19" spans="1:8" x14ac:dyDescent="0.25">
      <c r="A19" s="69">
        <f>'Staffing Yr1'!A19</f>
        <v>0</v>
      </c>
      <c r="B19" s="14"/>
      <c r="C19" s="15"/>
      <c r="D19" s="16"/>
      <c r="E19" s="16"/>
      <c r="F19" s="16"/>
      <c r="G19" s="54">
        <f t="shared" si="0"/>
        <v>0</v>
      </c>
      <c r="H19" s="17"/>
    </row>
    <row r="20" spans="1:8" x14ac:dyDescent="0.25">
      <c r="A20" s="69">
        <f>'Staffing Yr1'!A20</f>
        <v>0</v>
      </c>
      <c r="B20" s="14"/>
      <c r="C20" s="15"/>
      <c r="D20" s="16"/>
      <c r="E20" s="16"/>
      <c r="F20" s="16"/>
      <c r="G20" s="54">
        <f t="shared" si="0"/>
        <v>0</v>
      </c>
      <c r="H20" s="17"/>
    </row>
    <row r="21" spans="1:8" x14ac:dyDescent="0.25">
      <c r="A21" s="69">
        <f>'Staffing Yr1'!A21</f>
        <v>0</v>
      </c>
      <c r="B21" s="14"/>
      <c r="C21" s="15"/>
      <c r="D21" s="16"/>
      <c r="E21" s="16"/>
      <c r="F21" s="16"/>
      <c r="G21" s="54">
        <f t="shared" si="0"/>
        <v>0</v>
      </c>
      <c r="H21" s="17"/>
    </row>
    <row r="22" spans="1:8" x14ac:dyDescent="0.25">
      <c r="A22" s="69">
        <f>'Staffing Yr1'!A22</f>
        <v>0</v>
      </c>
      <c r="B22" s="14"/>
      <c r="C22" s="15"/>
      <c r="D22" s="16"/>
      <c r="E22" s="16"/>
      <c r="F22" s="16"/>
      <c r="G22" s="54">
        <f t="shared" si="0"/>
        <v>0</v>
      </c>
      <c r="H22" s="17"/>
    </row>
    <row r="23" spans="1:8" x14ac:dyDescent="0.25">
      <c r="A23" s="69">
        <f>'Staffing Yr1'!A23</f>
        <v>0</v>
      </c>
      <c r="B23" s="14"/>
      <c r="C23" s="15"/>
      <c r="D23" s="16"/>
      <c r="E23" s="16"/>
      <c r="F23" s="16"/>
      <c r="G23" s="54">
        <f t="shared" si="0"/>
        <v>0</v>
      </c>
      <c r="H23" s="17"/>
    </row>
    <row r="24" spans="1:8" x14ac:dyDescent="0.25">
      <c r="A24" s="69">
        <f>'Staffing Yr1'!A24</f>
        <v>0</v>
      </c>
      <c r="B24" s="14"/>
      <c r="C24" s="15"/>
      <c r="D24" s="16"/>
      <c r="E24" s="16"/>
      <c r="F24" s="16"/>
      <c r="G24" s="54">
        <f t="shared" si="0"/>
        <v>0</v>
      </c>
      <c r="H24" s="17"/>
    </row>
    <row r="25" spans="1:8" x14ac:dyDescent="0.25">
      <c r="A25" s="69">
        <f>'Staffing Yr1'!A25</f>
        <v>0</v>
      </c>
      <c r="B25" s="14"/>
      <c r="C25" s="15"/>
      <c r="D25" s="16"/>
      <c r="E25" s="16"/>
      <c r="F25" s="16"/>
      <c r="G25" s="54">
        <f t="shared" si="0"/>
        <v>0</v>
      </c>
      <c r="H25" s="17"/>
    </row>
    <row r="26" spans="1:8" x14ac:dyDescent="0.25">
      <c r="A26" s="69">
        <f>'Staffing Yr1'!A26</f>
        <v>0</v>
      </c>
      <c r="B26" s="14"/>
      <c r="C26" s="15"/>
      <c r="D26" s="16"/>
      <c r="E26" s="16"/>
      <c r="F26" s="16"/>
      <c r="G26" s="54">
        <f t="shared" si="0"/>
        <v>0</v>
      </c>
      <c r="H26" s="17"/>
    </row>
    <row r="27" spans="1:8" x14ac:dyDescent="0.25">
      <c r="A27" s="69">
        <f>'Staffing Yr1'!A27</f>
        <v>0</v>
      </c>
      <c r="B27" s="14"/>
      <c r="C27" s="15"/>
      <c r="D27" s="16"/>
      <c r="E27" s="16"/>
      <c r="F27" s="16"/>
      <c r="G27" s="54">
        <f t="shared" si="0"/>
        <v>0</v>
      </c>
      <c r="H27" s="17"/>
    </row>
    <row r="28" spans="1:8" x14ac:dyDescent="0.25">
      <c r="A28" s="69">
        <f>'Staffing Yr1'!A28</f>
        <v>0</v>
      </c>
      <c r="B28" s="14"/>
      <c r="C28" s="15"/>
      <c r="D28" s="16"/>
      <c r="E28" s="16"/>
      <c r="F28" s="16"/>
      <c r="G28" s="54">
        <f t="shared" si="0"/>
        <v>0</v>
      </c>
      <c r="H28" s="17"/>
    </row>
    <row r="29" spans="1:8" x14ac:dyDescent="0.25">
      <c r="A29" s="69">
        <f>'Staffing Yr1'!A29</f>
        <v>0</v>
      </c>
      <c r="B29" s="14"/>
      <c r="C29" s="15"/>
      <c r="D29" s="16"/>
      <c r="E29" s="16"/>
      <c r="F29" s="16"/>
      <c r="G29" s="54">
        <f t="shared" si="0"/>
        <v>0</v>
      </c>
      <c r="H29" s="17"/>
    </row>
    <row r="30" spans="1:8" x14ac:dyDescent="0.25">
      <c r="A30" s="55" t="s">
        <v>3</v>
      </c>
      <c r="B30" s="55"/>
      <c r="C30" s="56"/>
      <c r="D30" s="56">
        <f>SUM(D15:D29)</f>
        <v>0</v>
      </c>
      <c r="E30" s="56">
        <f>SUM(E15:E29)</f>
        <v>0</v>
      </c>
      <c r="F30" s="56">
        <f t="shared" ref="F30:G30" si="1">SUM(F15:F29)</f>
        <v>0</v>
      </c>
      <c r="G30" s="56">
        <f t="shared" si="1"/>
        <v>0</v>
      </c>
      <c r="H30" s="55"/>
    </row>
    <row r="32" spans="1:8" x14ac:dyDescent="0.25">
      <c r="H32" s="58"/>
    </row>
    <row r="33" spans="8:8" x14ac:dyDescent="0.25">
      <c r="H33" s="59"/>
    </row>
  </sheetData>
  <sheetProtection algorithmName="SHA-512" hashValue="1SeET2VnwlQTiv6xKYVpgSj4w4aQ85LJywDewQhkCo0fBqgyXicWK6maaFmhVK/AQOXSObLwYmg5UFOBME0WOw==" saltValue="AKLNBadeGYsP9mOdSsDD7w==" spinCount="100000" sheet="1" objects="1" scenarios="1" selectLockedCells="1"/>
  <dataValidations count="1">
    <dataValidation type="list" allowBlank="1" showInputMessage="1" showErrorMessage="1" sqref="H15:H29" xr:uid="{1777FC24-AE81-4729-838D-C2BDA3AD0CC4}">
      <formula1>"E, NP"</formula1>
    </dataValidation>
  </dataValidations>
  <pageMargins left="0.7" right="0.7" top="0.75" bottom="0.75" header="0.3" footer="0.3"/>
  <pageSetup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9"/>
  <sheetViews>
    <sheetView workbookViewId="0">
      <selection activeCell="E8" sqref="E8"/>
    </sheetView>
  </sheetViews>
  <sheetFormatPr defaultRowHeight="12.5" x14ac:dyDescent="0.25"/>
  <cols>
    <col min="1" max="1" width="46.26953125" customWidth="1"/>
    <col min="2" max="2" width="12.1796875" hidden="1" customWidth="1"/>
    <col min="3" max="3" width="12.26953125" hidden="1" customWidth="1"/>
    <col min="4" max="4" width="16.26953125" customWidth="1"/>
    <col min="5" max="5" width="12.54296875" customWidth="1"/>
    <col min="6" max="6" width="13" customWidth="1"/>
    <col min="7" max="7" width="10.7265625" customWidth="1"/>
    <col min="8" max="8" width="9.453125" customWidth="1"/>
    <col min="9" max="9" width="11.54296875" customWidth="1"/>
    <col min="10" max="10" width="11.1796875" customWidth="1"/>
  </cols>
  <sheetData>
    <row r="3" spans="1:10" ht="62" x14ac:dyDescent="0.25">
      <c r="A3" s="5" t="s">
        <v>4</v>
      </c>
      <c r="B3" s="5" t="s">
        <v>5</v>
      </c>
      <c r="C3" s="5" t="s">
        <v>6</v>
      </c>
      <c r="D3" s="8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2</v>
      </c>
    </row>
    <row r="4" spans="1:10" ht="15.5" x14ac:dyDescent="0.35">
      <c r="A4" s="1" t="s">
        <v>13</v>
      </c>
      <c r="B4" s="1"/>
      <c r="C4" s="1"/>
      <c r="D4" s="10"/>
      <c r="F4">
        <f>5230.7+411.39</f>
        <v>5642.09</v>
      </c>
      <c r="H4">
        <f>2658.21+281.76</f>
        <v>2939.9700000000003</v>
      </c>
      <c r="J4">
        <f>SUM(E4:I4)</f>
        <v>8582.0600000000013</v>
      </c>
    </row>
    <row r="5" spans="1:10" ht="15.5" x14ac:dyDescent="0.35">
      <c r="A5" s="2" t="s">
        <v>14</v>
      </c>
      <c r="B5" s="2"/>
      <c r="C5" s="7"/>
      <c r="D5" s="9"/>
      <c r="J5">
        <f t="shared" ref="J5:J14" si="0">SUM(E5:I5)</f>
        <v>0</v>
      </c>
    </row>
    <row r="6" spans="1:10" ht="15.5" x14ac:dyDescent="0.35">
      <c r="A6" s="2" t="s">
        <v>15</v>
      </c>
      <c r="B6" s="2"/>
      <c r="C6" s="7"/>
      <c r="D6" s="9"/>
      <c r="F6">
        <f>8833.98+320.18+694.77</f>
        <v>9848.93</v>
      </c>
      <c r="J6">
        <f t="shared" si="0"/>
        <v>9848.93</v>
      </c>
    </row>
    <row r="7" spans="1:10" ht="15.5" x14ac:dyDescent="0.35">
      <c r="A7" s="2" t="s">
        <v>16</v>
      </c>
      <c r="B7" s="2"/>
      <c r="C7" s="7"/>
      <c r="D7" s="9"/>
      <c r="H7">
        <f>3153.72+334.28</f>
        <v>3488</v>
      </c>
      <c r="J7">
        <f t="shared" si="0"/>
        <v>3488</v>
      </c>
    </row>
    <row r="8" spans="1:10" ht="15.5" x14ac:dyDescent="0.35">
      <c r="A8" s="2" t="s">
        <v>17</v>
      </c>
      <c r="B8" s="2"/>
      <c r="C8" s="7"/>
      <c r="D8" s="9"/>
      <c r="E8">
        <f>1944.37+172.21</f>
        <v>2116.58</v>
      </c>
      <c r="J8">
        <f t="shared" si="0"/>
        <v>2116.58</v>
      </c>
    </row>
    <row r="9" spans="1:10" ht="15.5" x14ac:dyDescent="0.35">
      <c r="A9" s="2" t="s">
        <v>18</v>
      </c>
      <c r="B9" s="2"/>
      <c r="C9" s="7"/>
      <c r="D9" s="4"/>
      <c r="J9">
        <v>4942.75</v>
      </c>
    </row>
    <row r="10" spans="1:10" ht="15.5" x14ac:dyDescent="0.35">
      <c r="A10" s="2" t="s">
        <v>19</v>
      </c>
      <c r="B10" s="2"/>
      <c r="C10" s="7"/>
      <c r="D10" s="4"/>
      <c r="J10">
        <v>2583.75</v>
      </c>
    </row>
    <row r="11" spans="1:10" ht="15.5" x14ac:dyDescent="0.35">
      <c r="A11" s="2" t="s">
        <v>20</v>
      </c>
      <c r="B11" s="2"/>
      <c r="C11" s="7"/>
      <c r="D11" s="9"/>
      <c r="J11">
        <v>3629</v>
      </c>
    </row>
    <row r="12" spans="1:10" ht="15.5" x14ac:dyDescent="0.35">
      <c r="A12" s="2" t="s">
        <v>21</v>
      </c>
      <c r="B12" s="2"/>
      <c r="C12" s="7"/>
      <c r="D12" s="9"/>
      <c r="I12">
        <f>7222.02+681.36</f>
        <v>7903.38</v>
      </c>
      <c r="J12">
        <f t="shared" si="0"/>
        <v>7903.38</v>
      </c>
    </row>
    <row r="13" spans="1:10" ht="15.5" x14ac:dyDescent="0.35">
      <c r="A13" s="2" t="s">
        <v>22</v>
      </c>
      <c r="B13" s="2"/>
      <c r="C13" s="7"/>
      <c r="D13" s="9"/>
      <c r="G13">
        <f>2962.95+221.21</f>
        <v>3184.16</v>
      </c>
      <c r="J13">
        <f t="shared" si="0"/>
        <v>3184.16</v>
      </c>
    </row>
    <row r="14" spans="1:10" ht="15.5" x14ac:dyDescent="0.35">
      <c r="A14" s="2" t="s">
        <v>23</v>
      </c>
      <c r="B14" s="2"/>
      <c r="C14" s="7"/>
      <c r="D14" s="9"/>
      <c r="I14">
        <f>5352.92+505.02</f>
        <v>5857.9400000000005</v>
      </c>
      <c r="J14">
        <f t="shared" si="0"/>
        <v>5857.9400000000005</v>
      </c>
    </row>
    <row r="15" spans="1:10" ht="15.5" x14ac:dyDescent="0.35">
      <c r="A15" s="7"/>
      <c r="B15" s="6"/>
      <c r="C15" s="6"/>
      <c r="D15" s="9">
        <f t="shared" ref="D15:I15" si="1">SUM(D4:D14)</f>
        <v>0</v>
      </c>
      <c r="E15" s="9">
        <f t="shared" si="1"/>
        <v>2116.58</v>
      </c>
      <c r="F15" s="9">
        <f t="shared" si="1"/>
        <v>15491.02</v>
      </c>
      <c r="G15" s="9">
        <f t="shared" si="1"/>
        <v>3184.16</v>
      </c>
      <c r="H15" s="9">
        <f t="shared" si="1"/>
        <v>6427.97</v>
      </c>
      <c r="I15" s="9">
        <f t="shared" si="1"/>
        <v>13761.32</v>
      </c>
      <c r="J15" s="9">
        <f>SUM(J4:J14)</f>
        <v>52136.55</v>
      </c>
    </row>
    <row r="16" spans="1:10" ht="15.5" x14ac:dyDescent="0.35">
      <c r="A16" s="12" t="s">
        <v>24</v>
      </c>
      <c r="I16">
        <v>1072.04</v>
      </c>
      <c r="J16" s="3">
        <f t="shared" ref="J16:J18" si="2">SUM(E16:I16)</f>
        <v>1072.04</v>
      </c>
    </row>
    <row r="17" spans="1:10" ht="15.5" x14ac:dyDescent="0.35">
      <c r="A17" s="12" t="s">
        <v>25</v>
      </c>
      <c r="E17">
        <v>202.62</v>
      </c>
      <c r="F17">
        <v>453.4</v>
      </c>
      <c r="G17">
        <v>223.85</v>
      </c>
      <c r="H17" s="3">
        <v>49.1</v>
      </c>
      <c r="I17">
        <v>1243.78</v>
      </c>
      <c r="J17" s="3">
        <f t="shared" si="2"/>
        <v>2172.75</v>
      </c>
    </row>
    <row r="18" spans="1:10" x14ac:dyDescent="0.25">
      <c r="G18">
        <v>23.13</v>
      </c>
      <c r="H18" s="3">
        <v>60.2</v>
      </c>
      <c r="J18" s="3">
        <f t="shared" si="2"/>
        <v>83.33</v>
      </c>
    </row>
    <row r="19" spans="1:10" x14ac:dyDescent="0.25">
      <c r="E19" s="3">
        <f>E15+E17</f>
        <v>2319.1999999999998</v>
      </c>
      <c r="F19" s="3">
        <f>F15+F17+F18</f>
        <v>15944.42</v>
      </c>
      <c r="G19" s="3">
        <f t="shared" ref="G19:H19" si="3">G15+G17+G18</f>
        <v>3431.14</v>
      </c>
      <c r="H19" s="3">
        <f t="shared" si="3"/>
        <v>6537.27</v>
      </c>
      <c r="I19" s="3">
        <f>I15+I17+I18+I16</f>
        <v>16077.14</v>
      </c>
      <c r="J19" s="3">
        <f>SUM(E19:I19)</f>
        <v>44309.17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9"/>
  <sheetViews>
    <sheetView topLeftCell="D2" workbookViewId="0">
      <selection activeCell="L19" sqref="L19"/>
    </sheetView>
  </sheetViews>
  <sheetFormatPr defaultRowHeight="12.5" x14ac:dyDescent="0.25"/>
  <cols>
    <col min="1" max="1" width="46.26953125" customWidth="1"/>
    <col min="2" max="2" width="12.1796875" hidden="1" customWidth="1"/>
    <col min="3" max="3" width="12.26953125" hidden="1" customWidth="1"/>
    <col min="4" max="4" width="16.26953125" customWidth="1"/>
    <col min="5" max="5" width="12.54296875" customWidth="1"/>
    <col min="6" max="6" width="13" customWidth="1"/>
    <col min="7" max="7" width="10.7265625" customWidth="1"/>
    <col min="8" max="8" width="9.453125" customWidth="1"/>
    <col min="9" max="9" width="11.54296875" customWidth="1"/>
    <col min="10" max="10" width="11.1796875" customWidth="1"/>
  </cols>
  <sheetData>
    <row r="2" spans="1:10" x14ac:dyDescent="0.25">
      <c r="A2" t="s">
        <v>26</v>
      </c>
    </row>
    <row r="3" spans="1:10" ht="62" x14ac:dyDescent="0.25">
      <c r="A3" s="5" t="s">
        <v>4</v>
      </c>
      <c r="B3" s="5" t="s">
        <v>5</v>
      </c>
      <c r="C3" s="5" t="s">
        <v>6</v>
      </c>
      <c r="D3" s="8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2</v>
      </c>
    </row>
    <row r="4" spans="1:10" ht="15.5" x14ac:dyDescent="0.35">
      <c r="A4" s="1" t="s">
        <v>13</v>
      </c>
      <c r="B4" s="1"/>
      <c r="C4" s="1"/>
      <c r="D4" s="10"/>
      <c r="E4">
        <f>7846.05+808.26</f>
        <v>8654.31</v>
      </c>
      <c r="F4">
        <v>0</v>
      </c>
      <c r="J4">
        <f>SUM(E4:I4)</f>
        <v>8654.31</v>
      </c>
    </row>
    <row r="5" spans="1:10" ht="15.5" x14ac:dyDescent="0.35">
      <c r="A5" s="2" t="s">
        <v>14</v>
      </c>
      <c r="B5" s="2"/>
      <c r="C5" s="7"/>
      <c r="D5" s="9"/>
      <c r="J5">
        <f t="shared" ref="J5:J14" si="0">SUM(E5:I5)</f>
        <v>0</v>
      </c>
    </row>
    <row r="6" spans="1:10" ht="15.5" x14ac:dyDescent="0.35">
      <c r="A6" s="2" t="s">
        <v>15</v>
      </c>
      <c r="B6" s="2"/>
      <c r="C6" s="7"/>
      <c r="D6" s="9"/>
      <c r="F6">
        <f>7702.5+788.46+308.1</f>
        <v>8799.06</v>
      </c>
      <c r="J6">
        <f t="shared" si="0"/>
        <v>8799.06</v>
      </c>
    </row>
    <row r="7" spans="1:10" ht="15.5" x14ac:dyDescent="0.35">
      <c r="A7" s="2" t="s">
        <v>16</v>
      </c>
      <c r="B7" s="2"/>
      <c r="C7" s="7"/>
      <c r="D7" s="9"/>
      <c r="H7">
        <f>2931.06+297.69</f>
        <v>3228.75</v>
      </c>
      <c r="J7">
        <f t="shared" si="0"/>
        <v>3228.75</v>
      </c>
    </row>
    <row r="8" spans="1:10" ht="15.5" x14ac:dyDescent="0.35">
      <c r="A8" s="2" t="s">
        <v>17</v>
      </c>
      <c r="B8" s="2"/>
      <c r="C8" s="7"/>
      <c r="D8" s="9"/>
      <c r="E8">
        <f>4739.4+434.46</f>
        <v>5173.8599999999997</v>
      </c>
      <c r="J8">
        <f t="shared" si="0"/>
        <v>5173.8599999999997</v>
      </c>
    </row>
    <row r="9" spans="1:10" ht="15.5" x14ac:dyDescent="0.35">
      <c r="A9" s="2" t="s">
        <v>18</v>
      </c>
      <c r="B9" s="2"/>
      <c r="C9" s="7"/>
      <c r="D9" s="4"/>
      <c r="J9">
        <v>4942.75</v>
      </c>
    </row>
    <row r="10" spans="1:10" ht="15.5" x14ac:dyDescent="0.35">
      <c r="A10" s="2" t="s">
        <v>19</v>
      </c>
      <c r="B10" s="2"/>
      <c r="C10" s="7"/>
      <c r="D10" s="4"/>
      <c r="J10">
        <v>2583.75</v>
      </c>
    </row>
    <row r="11" spans="1:10" ht="15.5" x14ac:dyDescent="0.35">
      <c r="A11" s="2" t="s">
        <v>20</v>
      </c>
      <c r="B11" s="2"/>
      <c r="C11" s="7"/>
      <c r="D11" s="9"/>
      <c r="G11">
        <f>3243+356.04+129.72</f>
        <v>3728.7599999999998</v>
      </c>
      <c r="I11">
        <f>6486+356.04+129.72+129.72</f>
        <v>7101.4800000000005</v>
      </c>
      <c r="J11">
        <f t="shared" si="0"/>
        <v>10830.24</v>
      </c>
    </row>
    <row r="12" spans="1:10" ht="15.5" x14ac:dyDescent="0.35">
      <c r="A12" s="2" t="s">
        <v>21</v>
      </c>
      <c r="B12" s="2"/>
      <c r="C12" s="7"/>
      <c r="D12" s="9"/>
      <c r="I12">
        <f>4638+228.53</f>
        <v>4866.53</v>
      </c>
      <c r="J12">
        <f t="shared" si="0"/>
        <v>4866.53</v>
      </c>
    </row>
    <row r="13" spans="1:10" ht="15.5" x14ac:dyDescent="0.35">
      <c r="A13" s="2" t="s">
        <v>22</v>
      </c>
      <c r="B13" s="2"/>
      <c r="C13" s="7"/>
      <c r="D13" s="9"/>
      <c r="G13">
        <f>3245.97+323.42</f>
        <v>3569.39</v>
      </c>
      <c r="J13">
        <f t="shared" si="0"/>
        <v>3569.39</v>
      </c>
    </row>
    <row r="14" spans="1:10" ht="15.5" x14ac:dyDescent="0.35">
      <c r="A14" s="2" t="s">
        <v>23</v>
      </c>
      <c r="B14" s="2"/>
      <c r="C14" s="7"/>
      <c r="D14" s="9"/>
      <c r="I14">
        <f>3057.39+474.45</f>
        <v>3531.8399999999997</v>
      </c>
      <c r="J14">
        <f t="shared" si="0"/>
        <v>3531.8399999999997</v>
      </c>
    </row>
    <row r="15" spans="1:10" ht="15.5" x14ac:dyDescent="0.35">
      <c r="A15" s="7"/>
      <c r="B15" s="6"/>
      <c r="C15" s="6"/>
      <c r="D15" s="9">
        <f t="shared" ref="D15:H15" si="1">SUM(D4:D14)</f>
        <v>0</v>
      </c>
      <c r="E15" s="9">
        <f t="shared" si="1"/>
        <v>13828.169999999998</v>
      </c>
      <c r="F15" s="9">
        <f t="shared" si="1"/>
        <v>8799.06</v>
      </c>
      <c r="G15" s="9">
        <f t="shared" si="1"/>
        <v>7298.15</v>
      </c>
      <c r="H15" s="9">
        <f t="shared" si="1"/>
        <v>3228.75</v>
      </c>
      <c r="I15" s="9">
        <f>SUM(I4:I14)</f>
        <v>15499.85</v>
      </c>
      <c r="J15" s="9">
        <f>SUM(J4:J14)</f>
        <v>56180.479999999989</v>
      </c>
    </row>
    <row r="16" spans="1:10" ht="15.5" x14ac:dyDescent="0.35">
      <c r="A16" s="12" t="s">
        <v>24</v>
      </c>
      <c r="G16">
        <f>906.3+47.45</f>
        <v>953.75</v>
      </c>
      <c r="I16">
        <v>169.44</v>
      </c>
      <c r="J16" s="3">
        <f>SUM(E16:I16)</f>
        <v>1123.19</v>
      </c>
    </row>
    <row r="17" spans="1:11" ht="15.5" x14ac:dyDescent="0.35">
      <c r="A17" s="12" t="s">
        <v>25</v>
      </c>
      <c r="E17">
        <v>142.82</v>
      </c>
      <c r="F17">
        <v>453.4</v>
      </c>
      <c r="G17">
        <v>99.1</v>
      </c>
      <c r="H17" s="3">
        <v>79.7</v>
      </c>
      <c r="I17">
        <v>796.62</v>
      </c>
      <c r="J17" s="3">
        <f>SUM(E17:I17)</f>
        <v>1571.64</v>
      </c>
    </row>
    <row r="18" spans="1:11" x14ac:dyDescent="0.25">
      <c r="G18">
        <f>2.4+325</f>
        <v>327.39999999999998</v>
      </c>
      <c r="H18" s="3">
        <v>0</v>
      </c>
      <c r="I18">
        <f>117+11.45</f>
        <v>128.44999999999999</v>
      </c>
      <c r="J18" s="3">
        <f>SUM(E18:I18)</f>
        <v>455.84999999999997</v>
      </c>
    </row>
    <row r="19" spans="1:11" x14ac:dyDescent="0.25">
      <c r="E19" s="3">
        <f>E15+E17</f>
        <v>13970.989999999998</v>
      </c>
      <c r="F19" s="3">
        <f>F15+F17+F18</f>
        <v>9252.4599999999991</v>
      </c>
      <c r="G19" s="3">
        <f>G15+G17+G18+G16</f>
        <v>8678.4</v>
      </c>
      <c r="H19" s="3">
        <f t="shared" ref="H19" si="2">H15+H17+H18</f>
        <v>3308.45</v>
      </c>
      <c r="I19" s="3">
        <f>I15+I17+I18+I16</f>
        <v>16594.36</v>
      </c>
      <c r="J19" s="3">
        <f>SUM(E19:I19)</f>
        <v>51804.659999999996</v>
      </c>
      <c r="K19" s="3">
        <f>SUM(J15:J18)</f>
        <v>59331.159999999989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K80"/>
  <sheetViews>
    <sheetView zoomScale="77" zoomScaleNormal="77" workbookViewId="0">
      <selection activeCell="A39" sqref="A39"/>
    </sheetView>
  </sheetViews>
  <sheetFormatPr defaultColWidth="8.7265625" defaultRowHeight="12.5" x14ac:dyDescent="0.25"/>
  <cols>
    <col min="1" max="1" width="51.26953125" style="19" bestFit="1" customWidth="1"/>
    <col min="2" max="2" width="4.1796875" style="34" customWidth="1"/>
    <col min="3" max="3" width="22.81640625" style="34" customWidth="1"/>
    <col min="4" max="4" width="4.08984375" style="34" customWidth="1"/>
    <col min="5" max="5" width="22.81640625" style="34" customWidth="1"/>
    <col min="6" max="6" width="4" style="34" customWidth="1"/>
    <col min="7" max="7" width="22.81640625" style="34" customWidth="1"/>
    <col min="8" max="8" width="4.08984375" style="34" customWidth="1"/>
    <col min="9" max="9" width="28" style="34" customWidth="1"/>
    <col min="10" max="10" width="27.81640625" style="19" customWidth="1"/>
    <col min="11" max="16384" width="8.7265625" style="19"/>
  </cols>
  <sheetData>
    <row r="8" spans="1:10" ht="31" customHeight="1" x14ac:dyDescent="0.25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31" customHeight="1" x14ac:dyDescent="0.25">
      <c r="A9" s="36" t="s">
        <v>41</v>
      </c>
      <c r="B9" s="42"/>
      <c r="C9" s="70">
        <f>'Staffing Yr1'!B10</f>
        <v>0</v>
      </c>
      <c r="D9" s="42"/>
      <c r="E9" s="42"/>
      <c r="F9" s="42"/>
      <c r="G9" s="42"/>
      <c r="H9" s="42"/>
      <c r="I9" s="42"/>
      <c r="J9" s="36"/>
    </row>
    <row r="10" spans="1:10" ht="10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6"/>
    </row>
    <row r="11" spans="1:10" ht="31" customHeight="1" x14ac:dyDescent="0.25">
      <c r="A11" s="36" t="s">
        <v>42</v>
      </c>
      <c r="B11" s="42"/>
      <c r="C11" s="70">
        <f>'Staffing Yr1'!B12</f>
        <v>0</v>
      </c>
      <c r="D11" s="42"/>
      <c r="E11" s="42"/>
      <c r="F11" s="42"/>
      <c r="G11" s="42"/>
      <c r="H11" s="42"/>
      <c r="I11" s="42"/>
      <c r="J11" s="36"/>
    </row>
    <row r="12" spans="1:10" ht="11.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5.75" customHeight="1" x14ac:dyDescent="0.25">
      <c r="A13" s="73" t="s">
        <v>28</v>
      </c>
      <c r="B13" s="76"/>
      <c r="C13" s="75" t="s">
        <v>43</v>
      </c>
      <c r="D13" s="41"/>
      <c r="E13" s="75" t="s">
        <v>44</v>
      </c>
      <c r="F13" s="41"/>
      <c r="G13" s="75" t="s">
        <v>45</v>
      </c>
      <c r="H13" s="41"/>
      <c r="I13" s="75" t="s">
        <v>46</v>
      </c>
      <c r="J13" s="74"/>
    </row>
    <row r="14" spans="1:10" ht="15.65" customHeight="1" x14ac:dyDescent="0.25">
      <c r="A14" s="73"/>
      <c r="B14" s="76"/>
      <c r="C14" s="75"/>
      <c r="D14" s="41"/>
      <c r="E14" s="75"/>
      <c r="F14" s="41"/>
      <c r="G14" s="75"/>
      <c r="H14" s="41"/>
      <c r="I14" s="75"/>
      <c r="J14" s="74"/>
    </row>
    <row r="15" spans="1:10" ht="32" customHeight="1" x14ac:dyDescent="0.25">
      <c r="A15" s="73"/>
      <c r="B15" s="76"/>
      <c r="C15" s="75"/>
      <c r="D15" s="41"/>
      <c r="E15" s="75"/>
      <c r="F15" s="41"/>
      <c r="G15" s="75"/>
      <c r="H15" s="41"/>
      <c r="I15" s="75"/>
      <c r="J15" s="74"/>
    </row>
    <row r="16" spans="1:10" ht="15.5" x14ac:dyDescent="0.35">
      <c r="A16" s="26" t="s">
        <v>56</v>
      </c>
      <c r="B16" s="25"/>
      <c r="C16" s="25">
        <f>C79</f>
        <v>0</v>
      </c>
      <c r="D16" s="25"/>
      <c r="E16" s="25">
        <f>E79</f>
        <v>0</v>
      </c>
      <c r="F16" s="25"/>
      <c r="G16" s="25">
        <f>G79</f>
        <v>0</v>
      </c>
      <c r="H16" s="25"/>
      <c r="I16" s="27">
        <f>SUM(C16:G16)</f>
        <v>0</v>
      </c>
      <c r="J16" s="25"/>
    </row>
    <row r="17" spans="1:11" ht="15.5" x14ac:dyDescent="0.35">
      <c r="A17" s="26"/>
      <c r="B17" s="25"/>
      <c r="C17" s="25"/>
      <c r="D17" s="25"/>
      <c r="E17" s="25"/>
      <c r="F17" s="25"/>
      <c r="G17" s="25"/>
      <c r="H17" s="25"/>
      <c r="I17" s="27"/>
      <c r="J17" s="25"/>
    </row>
    <row r="18" spans="1:11" ht="15.5" x14ac:dyDescent="0.35">
      <c r="A18" s="26"/>
      <c r="B18" s="28"/>
      <c r="C18" s="28"/>
      <c r="D18" s="28"/>
      <c r="E18" s="28"/>
      <c r="F18" s="28"/>
      <c r="G18" s="28"/>
      <c r="H18" s="28"/>
      <c r="I18" s="28"/>
    </row>
    <row r="19" spans="1:11" ht="15.5" x14ac:dyDescent="0.35">
      <c r="A19" s="29" t="s">
        <v>29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1" ht="43.5" customHeight="1" x14ac:dyDescent="0.25">
      <c r="A20" s="30" t="s">
        <v>47</v>
      </c>
      <c r="B20" s="40"/>
      <c r="C20" s="41" t="s">
        <v>30</v>
      </c>
      <c r="D20" s="41"/>
      <c r="E20" s="41" t="s">
        <v>31</v>
      </c>
      <c r="F20" s="41"/>
      <c r="G20" s="41" t="s">
        <v>32</v>
      </c>
      <c r="H20" s="41"/>
      <c r="I20" s="41" t="s">
        <v>33</v>
      </c>
      <c r="J20" s="41"/>
    </row>
    <row r="21" spans="1:11" ht="15.5" x14ac:dyDescent="0.35">
      <c r="A21" s="71">
        <f>'Staffing Yr1'!A15</f>
        <v>0</v>
      </c>
      <c r="B21" s="25"/>
      <c r="C21" s="25">
        <f>'Staffing Yr1'!H15</f>
        <v>0</v>
      </c>
      <c r="D21" s="25"/>
      <c r="E21" s="25">
        <f>'Staffing Yr2'!G15</f>
        <v>0</v>
      </c>
      <c r="F21" s="25"/>
      <c r="G21" s="25">
        <f>'Staffing Yr3'!G15</f>
        <v>0</v>
      </c>
      <c r="H21" s="25"/>
      <c r="I21" s="27">
        <f xml:space="preserve"> SUM(C21:G21)</f>
        <v>0</v>
      </c>
      <c r="J21" s="25"/>
    </row>
    <row r="22" spans="1:11" ht="15.5" x14ac:dyDescent="0.35">
      <c r="A22" s="71">
        <f>'Staffing Yr1'!A16</f>
        <v>0</v>
      </c>
      <c r="B22" s="25"/>
      <c r="C22" s="25">
        <f>'Staffing Yr1'!H16</f>
        <v>0</v>
      </c>
      <c r="D22" s="25"/>
      <c r="E22" s="25">
        <f>'Staffing Yr2'!G16</f>
        <v>0</v>
      </c>
      <c r="F22" s="25"/>
      <c r="G22" s="25">
        <f>'Staffing Yr3'!G16</f>
        <v>0</v>
      </c>
      <c r="H22" s="25"/>
      <c r="I22" s="27">
        <f t="shared" ref="I22:I36" si="0" xml:space="preserve"> SUM(C22:G22)</f>
        <v>0</v>
      </c>
      <c r="J22" s="25"/>
    </row>
    <row r="23" spans="1:11" ht="15.5" x14ac:dyDescent="0.35">
      <c r="A23" s="71">
        <f>'Staffing Yr1'!A17</f>
        <v>0</v>
      </c>
      <c r="B23" s="25"/>
      <c r="C23" s="25">
        <f>'Staffing Yr1'!H17</f>
        <v>0</v>
      </c>
      <c r="D23" s="25"/>
      <c r="E23" s="25">
        <f>'Staffing Yr2'!G17</f>
        <v>0</v>
      </c>
      <c r="F23" s="25"/>
      <c r="G23" s="25">
        <f>'Staffing Yr3'!G17</f>
        <v>0</v>
      </c>
      <c r="H23" s="25"/>
      <c r="I23" s="27">
        <f t="shared" si="0"/>
        <v>0</v>
      </c>
      <c r="J23" s="25"/>
    </row>
    <row r="24" spans="1:11" ht="15.5" x14ac:dyDescent="0.35">
      <c r="A24" s="71">
        <f>'Staffing Yr1'!A18</f>
        <v>0</v>
      </c>
      <c r="B24" s="25"/>
      <c r="C24" s="25">
        <f>'Staffing Yr1'!H18</f>
        <v>0</v>
      </c>
      <c r="D24" s="25"/>
      <c r="E24" s="25">
        <f>'Staffing Yr2'!G18</f>
        <v>0</v>
      </c>
      <c r="F24" s="25"/>
      <c r="G24" s="25">
        <f>'Staffing Yr3'!G18</f>
        <v>0</v>
      </c>
      <c r="H24" s="25"/>
      <c r="I24" s="27">
        <f t="shared" si="0"/>
        <v>0</v>
      </c>
      <c r="J24" s="25"/>
    </row>
    <row r="25" spans="1:11" ht="15.5" x14ac:dyDescent="0.35">
      <c r="A25" s="71">
        <f>'Staffing Yr1'!A19</f>
        <v>0</v>
      </c>
      <c r="B25" s="25"/>
      <c r="C25" s="25">
        <f>'Staffing Yr1'!H19</f>
        <v>0</v>
      </c>
      <c r="D25" s="25"/>
      <c r="E25" s="25">
        <f>'Staffing Yr2'!G19</f>
        <v>0</v>
      </c>
      <c r="F25" s="25"/>
      <c r="G25" s="25">
        <f>'Staffing Yr3'!G19</f>
        <v>0</v>
      </c>
      <c r="H25" s="25"/>
      <c r="I25" s="27">
        <f t="shared" si="0"/>
        <v>0</v>
      </c>
      <c r="J25" s="25"/>
    </row>
    <row r="26" spans="1:11" ht="15.5" x14ac:dyDescent="0.35">
      <c r="A26" s="71">
        <f>'Staffing Yr1'!A20</f>
        <v>0</v>
      </c>
      <c r="B26" s="25"/>
      <c r="C26" s="25">
        <f>'Staffing Yr1'!H20</f>
        <v>0</v>
      </c>
      <c r="D26" s="25"/>
      <c r="E26" s="25">
        <f>'Staffing Yr2'!G20</f>
        <v>0</v>
      </c>
      <c r="F26" s="25"/>
      <c r="G26" s="25">
        <f>'Staffing Yr3'!G20</f>
        <v>0</v>
      </c>
      <c r="H26" s="25"/>
      <c r="I26" s="27">
        <f t="shared" si="0"/>
        <v>0</v>
      </c>
      <c r="J26" s="25"/>
    </row>
    <row r="27" spans="1:11" ht="15.5" x14ac:dyDescent="0.35">
      <c r="A27" s="71">
        <f>'Staffing Yr1'!A21</f>
        <v>0</v>
      </c>
      <c r="B27" s="25"/>
      <c r="C27" s="25">
        <f>'Staffing Yr1'!H21</f>
        <v>0</v>
      </c>
      <c r="D27" s="25"/>
      <c r="E27" s="25">
        <f>'Staffing Yr2'!G21</f>
        <v>0</v>
      </c>
      <c r="F27" s="25"/>
      <c r="G27" s="25">
        <f>'Staffing Yr3'!G21</f>
        <v>0</v>
      </c>
      <c r="H27" s="25"/>
      <c r="I27" s="27">
        <f t="shared" si="0"/>
        <v>0</v>
      </c>
      <c r="J27" s="25"/>
    </row>
    <row r="28" spans="1:11" ht="15.5" x14ac:dyDescent="0.35">
      <c r="A28" s="71">
        <f>'Staffing Yr1'!A22</f>
        <v>0</v>
      </c>
      <c r="B28" s="25"/>
      <c r="C28" s="25">
        <f>'Staffing Yr1'!H22</f>
        <v>0</v>
      </c>
      <c r="D28" s="25"/>
      <c r="E28" s="25">
        <f>'Staffing Yr2'!G22</f>
        <v>0</v>
      </c>
      <c r="F28" s="25"/>
      <c r="G28" s="25">
        <f>'Staffing Yr3'!G22</f>
        <v>0</v>
      </c>
      <c r="H28" s="25"/>
      <c r="I28" s="27">
        <f t="shared" si="0"/>
        <v>0</v>
      </c>
      <c r="J28" s="25"/>
    </row>
    <row r="29" spans="1:11" ht="15.5" x14ac:dyDescent="0.35">
      <c r="A29" s="71">
        <f>'Staffing Yr1'!A23</f>
        <v>0</v>
      </c>
      <c r="B29" s="25"/>
      <c r="C29" s="25">
        <f>'Staffing Yr1'!H23</f>
        <v>0</v>
      </c>
      <c r="D29" s="25"/>
      <c r="E29" s="25">
        <f>'Staffing Yr2'!G23</f>
        <v>0</v>
      </c>
      <c r="F29" s="25"/>
      <c r="G29" s="25">
        <f>'Staffing Yr3'!G23</f>
        <v>0</v>
      </c>
      <c r="H29" s="25"/>
      <c r="I29" s="27">
        <f t="shared" si="0"/>
        <v>0</v>
      </c>
      <c r="J29" s="25"/>
      <c r="K29" s="20"/>
    </row>
    <row r="30" spans="1:11" ht="15.5" x14ac:dyDescent="0.35">
      <c r="A30" s="71">
        <f>'Staffing Yr1'!A24</f>
        <v>0</v>
      </c>
      <c r="B30" s="25"/>
      <c r="C30" s="25">
        <f>'Staffing Yr1'!H24</f>
        <v>0</v>
      </c>
      <c r="D30" s="25"/>
      <c r="E30" s="25">
        <f>'Staffing Yr2'!G24</f>
        <v>0</v>
      </c>
      <c r="F30" s="25"/>
      <c r="G30" s="25">
        <f>'Staffing Yr3'!G24</f>
        <v>0</v>
      </c>
      <c r="H30" s="25"/>
      <c r="I30" s="27">
        <f t="shared" si="0"/>
        <v>0</v>
      </c>
      <c r="J30" s="25"/>
      <c r="K30" s="20"/>
    </row>
    <row r="31" spans="1:11" ht="15.5" x14ac:dyDescent="0.35">
      <c r="A31" s="71">
        <f>'Staffing Yr1'!A25</f>
        <v>0</v>
      </c>
      <c r="B31" s="25"/>
      <c r="C31" s="25">
        <f>'Staffing Yr1'!H25</f>
        <v>0</v>
      </c>
      <c r="D31" s="25"/>
      <c r="E31" s="25">
        <f>'Staffing Yr2'!G25</f>
        <v>0</v>
      </c>
      <c r="F31" s="25"/>
      <c r="G31" s="25">
        <f>'Staffing Yr3'!G25</f>
        <v>0</v>
      </c>
      <c r="H31" s="25"/>
      <c r="I31" s="27">
        <f t="shared" si="0"/>
        <v>0</v>
      </c>
      <c r="J31" s="25"/>
      <c r="K31" s="20"/>
    </row>
    <row r="32" spans="1:11" ht="15.5" x14ac:dyDescent="0.35">
      <c r="A32" s="71">
        <f>'Staffing Yr1'!A26</f>
        <v>0</v>
      </c>
      <c r="B32" s="25"/>
      <c r="C32" s="25">
        <f>'Staffing Yr1'!H26</f>
        <v>0</v>
      </c>
      <c r="D32" s="25"/>
      <c r="E32" s="25">
        <f>'Staffing Yr2'!G26</f>
        <v>0</v>
      </c>
      <c r="F32" s="25"/>
      <c r="G32" s="25">
        <f>'Staffing Yr3'!G26</f>
        <v>0</v>
      </c>
      <c r="H32" s="25"/>
      <c r="I32" s="27">
        <f t="shared" si="0"/>
        <v>0</v>
      </c>
      <c r="J32" s="25"/>
      <c r="K32" s="20"/>
    </row>
    <row r="33" spans="1:11" ht="15.5" x14ac:dyDescent="0.35">
      <c r="A33" s="71">
        <f>'Staffing Yr1'!A27</f>
        <v>0</v>
      </c>
      <c r="B33" s="25"/>
      <c r="C33" s="25">
        <f>'Staffing Yr1'!H27</f>
        <v>0</v>
      </c>
      <c r="D33" s="25"/>
      <c r="E33" s="25">
        <f>'Staffing Yr2'!G27</f>
        <v>0</v>
      </c>
      <c r="F33" s="25"/>
      <c r="G33" s="25">
        <f>'Staffing Yr3'!G27</f>
        <v>0</v>
      </c>
      <c r="H33" s="25"/>
      <c r="I33" s="27">
        <f t="shared" si="0"/>
        <v>0</v>
      </c>
      <c r="J33" s="25"/>
      <c r="K33" s="20"/>
    </row>
    <row r="34" spans="1:11" ht="15.5" x14ac:dyDescent="0.35">
      <c r="A34" s="71">
        <f>'Staffing Yr1'!A28</f>
        <v>0</v>
      </c>
      <c r="B34" s="25"/>
      <c r="C34" s="25">
        <f>'Staffing Yr1'!H28</f>
        <v>0</v>
      </c>
      <c r="D34" s="25"/>
      <c r="E34" s="25">
        <f>'Staffing Yr2'!G28</f>
        <v>0</v>
      </c>
      <c r="F34" s="25"/>
      <c r="G34" s="25">
        <f>'Staffing Yr3'!G28</f>
        <v>0</v>
      </c>
      <c r="H34" s="25"/>
      <c r="I34" s="27">
        <f t="shared" si="0"/>
        <v>0</v>
      </c>
      <c r="J34" s="25"/>
      <c r="K34" s="20"/>
    </row>
    <row r="35" spans="1:11" ht="15.5" x14ac:dyDescent="0.35">
      <c r="A35" s="71">
        <f>'Staffing Yr1'!A29</f>
        <v>0</v>
      </c>
      <c r="B35" s="25"/>
      <c r="C35" s="25">
        <f>'Staffing Yr1'!H29</f>
        <v>0</v>
      </c>
      <c r="D35" s="25"/>
      <c r="E35" s="25">
        <f>'Staffing Yr2'!G29</f>
        <v>0</v>
      </c>
      <c r="F35" s="25"/>
      <c r="G35" s="25">
        <f>'Staffing Yr3'!G29</f>
        <v>0</v>
      </c>
      <c r="H35" s="25"/>
      <c r="I35" s="27">
        <f t="shared" si="0"/>
        <v>0</v>
      </c>
      <c r="J35" s="25"/>
    </row>
    <row r="36" spans="1:11" ht="15.5" x14ac:dyDescent="0.35">
      <c r="A36" s="26" t="s">
        <v>2</v>
      </c>
      <c r="B36" s="27"/>
      <c r="C36" s="27">
        <f>'Staffing Yr1'!H30</f>
        <v>0</v>
      </c>
      <c r="D36" s="27"/>
      <c r="E36" s="27">
        <f>'Staffing Yr2'!G30</f>
        <v>0</v>
      </c>
      <c r="F36" s="27"/>
      <c r="G36" s="27">
        <f>'Staffing Yr3'!G30</f>
        <v>0</v>
      </c>
      <c r="H36" s="27"/>
      <c r="I36" s="27">
        <f t="shared" si="0"/>
        <v>0</v>
      </c>
      <c r="J36" s="27"/>
    </row>
    <row r="37" spans="1:11" ht="15.5" x14ac:dyDescent="0.35">
      <c r="A37" s="24"/>
      <c r="B37" s="28"/>
      <c r="C37" s="28"/>
      <c r="D37" s="28"/>
      <c r="E37" s="28"/>
      <c r="F37" s="28"/>
      <c r="G37" s="28"/>
      <c r="H37" s="28"/>
      <c r="I37" s="28"/>
    </row>
    <row r="38" spans="1:11" ht="15.5" x14ac:dyDescent="0.35">
      <c r="A38" s="31" t="s">
        <v>48</v>
      </c>
      <c r="B38" s="31"/>
      <c r="C38" s="31"/>
      <c r="D38" s="31"/>
      <c r="E38" s="31"/>
      <c r="F38" s="31"/>
      <c r="G38" s="31"/>
      <c r="H38" s="31"/>
      <c r="I38" s="31"/>
      <c r="J38" s="32"/>
    </row>
    <row r="39" spans="1:11" ht="15.5" x14ac:dyDescent="0.35">
      <c r="A39" s="63"/>
      <c r="B39" s="39"/>
      <c r="C39" s="65"/>
      <c r="D39" s="39"/>
      <c r="E39" s="66"/>
      <c r="F39" s="25"/>
      <c r="G39" s="66"/>
      <c r="H39" s="25"/>
      <c r="I39" s="27">
        <f>SUM(C39:G39)</f>
        <v>0</v>
      </c>
      <c r="J39" s="25"/>
    </row>
    <row r="40" spans="1:11" ht="15.5" x14ac:dyDescent="0.35">
      <c r="A40" s="64"/>
      <c r="B40" s="39"/>
      <c r="C40" s="65"/>
      <c r="D40" s="39"/>
      <c r="E40" s="66"/>
      <c r="F40" s="25"/>
      <c r="G40" s="66"/>
      <c r="H40" s="25"/>
      <c r="I40" s="27">
        <f t="shared" ref="I40:I43" si="1">SUM(C40:G40)</f>
        <v>0</v>
      </c>
      <c r="J40" s="25"/>
    </row>
    <row r="41" spans="1:11" ht="15.5" x14ac:dyDescent="0.35">
      <c r="A41" s="64"/>
      <c r="B41" s="39"/>
      <c r="C41" s="65"/>
      <c r="D41" s="39"/>
      <c r="E41" s="66"/>
      <c r="F41" s="25"/>
      <c r="G41" s="66"/>
      <c r="H41" s="25"/>
      <c r="I41" s="27">
        <f t="shared" si="1"/>
        <v>0</v>
      </c>
      <c r="J41" s="25"/>
    </row>
    <row r="42" spans="1:11" ht="15.5" x14ac:dyDescent="0.35">
      <c r="A42" s="64"/>
      <c r="B42" s="39"/>
      <c r="C42" s="65"/>
      <c r="D42" s="39"/>
      <c r="E42" s="66"/>
      <c r="F42" s="25"/>
      <c r="G42" s="66"/>
      <c r="H42" s="25"/>
      <c r="I42" s="27">
        <f t="shared" si="1"/>
        <v>0</v>
      </c>
      <c r="J42" s="25"/>
    </row>
    <row r="43" spans="1:11" ht="15.5" x14ac:dyDescent="0.35">
      <c r="A43" s="64"/>
      <c r="B43" s="39"/>
      <c r="C43" s="65"/>
      <c r="D43" s="39"/>
      <c r="E43" s="66"/>
      <c r="F43" s="25"/>
      <c r="G43" s="66"/>
      <c r="H43" s="25"/>
      <c r="I43" s="27">
        <f t="shared" si="1"/>
        <v>0</v>
      </c>
      <c r="J43" s="25"/>
    </row>
    <row r="44" spans="1:11" ht="15.5" x14ac:dyDescent="0.35">
      <c r="A44" s="64"/>
      <c r="B44" s="39"/>
      <c r="C44" s="65"/>
      <c r="D44" s="39"/>
      <c r="E44" s="66"/>
      <c r="F44" s="25"/>
      <c r="G44" s="66"/>
      <c r="H44" s="25"/>
      <c r="I44" s="27">
        <f t="shared" ref="I44:I48" si="2">SUM(C44:G44)</f>
        <v>0</v>
      </c>
      <c r="J44" s="25"/>
    </row>
    <row r="45" spans="1:11" ht="15.5" x14ac:dyDescent="0.35">
      <c r="A45" s="64"/>
      <c r="B45" s="39"/>
      <c r="C45" s="65"/>
      <c r="D45" s="39"/>
      <c r="E45" s="66"/>
      <c r="F45" s="25"/>
      <c r="G45" s="66"/>
      <c r="H45" s="25"/>
      <c r="I45" s="27">
        <f t="shared" si="2"/>
        <v>0</v>
      </c>
      <c r="J45" s="25"/>
    </row>
    <row r="46" spans="1:11" ht="15.5" x14ac:dyDescent="0.35">
      <c r="A46" s="64"/>
      <c r="B46" s="39"/>
      <c r="C46" s="65"/>
      <c r="D46" s="39"/>
      <c r="E46" s="66"/>
      <c r="F46" s="25"/>
      <c r="G46" s="66"/>
      <c r="H46" s="25"/>
      <c r="I46" s="27">
        <f t="shared" si="2"/>
        <v>0</v>
      </c>
      <c r="J46" s="25"/>
    </row>
    <row r="47" spans="1:11" ht="15.5" x14ac:dyDescent="0.35">
      <c r="A47" s="64"/>
      <c r="B47" s="39"/>
      <c r="C47" s="65"/>
      <c r="D47" s="39"/>
      <c r="E47" s="66"/>
      <c r="F47" s="25"/>
      <c r="G47" s="66"/>
      <c r="H47" s="25"/>
      <c r="I47" s="27">
        <f t="shared" si="2"/>
        <v>0</v>
      </c>
      <c r="J47" s="25"/>
    </row>
    <row r="48" spans="1:11" ht="15.5" x14ac:dyDescent="0.35">
      <c r="A48" s="64"/>
      <c r="B48" s="39"/>
      <c r="C48" s="65"/>
      <c r="D48" s="39"/>
      <c r="E48" s="66"/>
      <c r="F48" s="25"/>
      <c r="G48" s="66"/>
      <c r="H48" s="25"/>
      <c r="I48" s="27">
        <f t="shared" si="2"/>
        <v>0</v>
      </c>
      <c r="J48" s="25"/>
    </row>
    <row r="49" spans="1:11" ht="15.5" x14ac:dyDescent="0.35">
      <c r="A49" s="26" t="s">
        <v>49</v>
      </c>
      <c r="B49" s="27"/>
      <c r="C49" s="27">
        <f t="shared" ref="C49:I49" si="3">SUM(C39:C48)</f>
        <v>0</v>
      </c>
      <c r="D49" s="27"/>
      <c r="E49" s="27">
        <f t="shared" si="3"/>
        <v>0</v>
      </c>
      <c r="F49" s="27"/>
      <c r="G49" s="27">
        <f t="shared" si="3"/>
        <v>0</v>
      </c>
      <c r="H49" s="27"/>
      <c r="I49" s="27">
        <f t="shared" si="3"/>
        <v>0</v>
      </c>
      <c r="J49" s="27"/>
    </row>
    <row r="50" spans="1:11" ht="15.5" x14ac:dyDescent="0.35">
      <c r="A50" s="26"/>
      <c r="B50" s="28"/>
      <c r="C50" s="27"/>
      <c r="D50" s="27"/>
      <c r="E50" s="27"/>
      <c r="F50" s="27"/>
      <c r="G50" s="27"/>
      <c r="H50" s="27"/>
      <c r="I50" s="27"/>
    </row>
    <row r="51" spans="1:11" ht="15.5" x14ac:dyDescent="0.35">
      <c r="A51" s="26" t="s">
        <v>50</v>
      </c>
      <c r="B51" s="27"/>
      <c r="C51" s="27">
        <f t="shared" ref="C51:I51" si="4">C36+C49</f>
        <v>0</v>
      </c>
      <c r="D51" s="27"/>
      <c r="E51" s="27">
        <f t="shared" si="4"/>
        <v>0</v>
      </c>
      <c r="F51" s="27"/>
      <c r="G51" s="27">
        <f t="shared" si="4"/>
        <v>0</v>
      </c>
      <c r="H51" s="27"/>
      <c r="I51" s="27">
        <f t="shared" si="4"/>
        <v>0</v>
      </c>
      <c r="J51" s="27"/>
    </row>
    <row r="52" spans="1:11" ht="15.5" x14ac:dyDescent="0.35">
      <c r="A52" s="29"/>
      <c r="B52" s="29"/>
      <c r="C52" s="29"/>
      <c r="D52" s="29"/>
      <c r="E52" s="21"/>
      <c r="F52" s="21"/>
      <c r="G52" s="21"/>
      <c r="H52" s="21"/>
      <c r="I52" s="21"/>
    </row>
    <row r="53" spans="1:11" ht="15.5" x14ac:dyDescent="0.25">
      <c r="A53" s="35" t="s">
        <v>51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1" ht="15.5" x14ac:dyDescent="0.35">
      <c r="A54" s="67"/>
      <c r="B54" s="25"/>
      <c r="C54" s="66"/>
      <c r="D54" s="25"/>
      <c r="E54" s="66"/>
      <c r="F54" s="25"/>
      <c r="G54" s="66"/>
      <c r="H54" s="25"/>
      <c r="I54" s="27">
        <f>SUM(C54:G54)</f>
        <v>0</v>
      </c>
      <c r="J54" s="25"/>
      <c r="K54" s="22"/>
    </row>
    <row r="55" spans="1:11" ht="15.5" x14ac:dyDescent="0.35">
      <c r="A55" s="67"/>
      <c r="B55" s="25"/>
      <c r="C55" s="66"/>
      <c r="D55" s="25"/>
      <c r="E55" s="66"/>
      <c r="F55" s="25"/>
      <c r="G55" s="66"/>
      <c r="H55" s="25"/>
      <c r="I55" s="27">
        <f t="shared" ref="I55:I63" si="5">SUM(C55:G55)</f>
        <v>0</v>
      </c>
      <c r="J55" s="25"/>
      <c r="K55" s="22"/>
    </row>
    <row r="56" spans="1:11" ht="15.5" x14ac:dyDescent="0.35">
      <c r="A56" s="67"/>
      <c r="B56" s="25"/>
      <c r="C56" s="66"/>
      <c r="D56" s="25"/>
      <c r="E56" s="66"/>
      <c r="F56" s="25"/>
      <c r="G56" s="66"/>
      <c r="H56" s="25"/>
      <c r="I56" s="27">
        <f t="shared" si="5"/>
        <v>0</v>
      </c>
      <c r="J56" s="25"/>
      <c r="K56" s="22"/>
    </row>
    <row r="57" spans="1:11" ht="15.5" x14ac:dyDescent="0.35">
      <c r="A57" s="67"/>
      <c r="B57" s="25"/>
      <c r="C57" s="66"/>
      <c r="D57" s="25"/>
      <c r="E57" s="66"/>
      <c r="F57" s="25"/>
      <c r="G57" s="66"/>
      <c r="H57" s="25"/>
      <c r="I57" s="27">
        <f t="shared" si="5"/>
        <v>0</v>
      </c>
      <c r="J57" s="25"/>
      <c r="K57" s="22"/>
    </row>
    <row r="58" spans="1:11" ht="15.5" x14ac:dyDescent="0.35">
      <c r="A58" s="67"/>
      <c r="B58" s="25"/>
      <c r="C58" s="66"/>
      <c r="D58" s="25"/>
      <c r="E58" s="66"/>
      <c r="F58" s="25"/>
      <c r="G58" s="66"/>
      <c r="H58" s="25"/>
      <c r="I58" s="27">
        <f t="shared" si="5"/>
        <v>0</v>
      </c>
      <c r="J58" s="25"/>
      <c r="K58" s="22"/>
    </row>
    <row r="59" spans="1:11" ht="15.5" x14ac:dyDescent="0.35">
      <c r="A59" s="67"/>
      <c r="B59" s="25"/>
      <c r="C59" s="66"/>
      <c r="D59" s="25"/>
      <c r="E59" s="66"/>
      <c r="F59" s="25"/>
      <c r="G59" s="66"/>
      <c r="H59" s="25"/>
      <c r="I59" s="27">
        <f t="shared" si="5"/>
        <v>0</v>
      </c>
      <c r="J59" s="25"/>
      <c r="K59" s="22"/>
    </row>
    <row r="60" spans="1:11" ht="15.5" x14ac:dyDescent="0.35">
      <c r="A60" s="67"/>
      <c r="B60" s="25"/>
      <c r="C60" s="66"/>
      <c r="D60" s="25"/>
      <c r="E60" s="66"/>
      <c r="F60" s="25"/>
      <c r="G60" s="66"/>
      <c r="H60" s="25"/>
      <c r="I60" s="27">
        <f t="shared" si="5"/>
        <v>0</v>
      </c>
      <c r="J60" s="25"/>
      <c r="K60" s="22"/>
    </row>
    <row r="61" spans="1:11" ht="15.5" x14ac:dyDescent="0.35">
      <c r="A61" s="64"/>
      <c r="B61" s="25"/>
      <c r="C61" s="66"/>
      <c r="D61" s="25"/>
      <c r="E61" s="66"/>
      <c r="F61" s="25"/>
      <c r="G61" s="66"/>
      <c r="H61" s="25"/>
      <c r="I61" s="27">
        <f t="shared" si="5"/>
        <v>0</v>
      </c>
      <c r="J61" s="25"/>
      <c r="K61" s="22"/>
    </row>
    <row r="62" spans="1:11" ht="15.5" x14ac:dyDescent="0.35">
      <c r="A62" s="67"/>
      <c r="B62" s="25"/>
      <c r="C62" s="66"/>
      <c r="D62" s="25"/>
      <c r="E62" s="66"/>
      <c r="F62" s="25"/>
      <c r="G62" s="66"/>
      <c r="H62" s="25"/>
      <c r="I62" s="27">
        <f t="shared" si="5"/>
        <v>0</v>
      </c>
      <c r="J62" s="25"/>
      <c r="K62" s="22"/>
    </row>
    <row r="63" spans="1:11" ht="15.5" x14ac:dyDescent="0.35">
      <c r="A63" s="67"/>
      <c r="B63" s="25"/>
      <c r="C63" s="66"/>
      <c r="D63" s="25"/>
      <c r="E63" s="66"/>
      <c r="F63" s="25"/>
      <c r="G63" s="66"/>
      <c r="H63" s="25"/>
      <c r="I63" s="27">
        <f t="shared" si="5"/>
        <v>0</v>
      </c>
      <c r="J63" s="25"/>
      <c r="K63" s="22"/>
    </row>
    <row r="64" spans="1:11" ht="15.5" x14ac:dyDescent="0.35">
      <c r="A64" s="26" t="s">
        <v>52</v>
      </c>
      <c r="B64" s="27"/>
      <c r="C64" s="27">
        <f t="shared" ref="C64:I64" si="6">SUM(C54:C63)</f>
        <v>0</v>
      </c>
      <c r="D64" s="27"/>
      <c r="E64" s="27">
        <f t="shared" si="6"/>
        <v>0</v>
      </c>
      <c r="F64" s="27"/>
      <c r="G64" s="27">
        <f t="shared" si="6"/>
        <v>0</v>
      </c>
      <c r="H64" s="27"/>
      <c r="I64" s="27">
        <f t="shared" si="6"/>
        <v>0</v>
      </c>
      <c r="J64" s="27"/>
    </row>
    <row r="65" spans="1:11" ht="15.5" x14ac:dyDescent="0.35">
      <c r="A65" s="33"/>
      <c r="B65" s="28"/>
      <c r="C65" s="21"/>
      <c r="D65" s="21"/>
      <c r="E65" s="21"/>
      <c r="F65" s="21"/>
      <c r="G65" s="21"/>
      <c r="H65" s="21"/>
      <c r="I65" s="21"/>
    </row>
    <row r="66" spans="1:11" ht="15.5" x14ac:dyDescent="0.25">
      <c r="A66" s="35" t="s">
        <v>53</v>
      </c>
      <c r="B66" s="35"/>
      <c r="C66" s="35"/>
      <c r="D66" s="35"/>
      <c r="E66" s="35"/>
      <c r="F66" s="35"/>
      <c r="G66" s="35"/>
      <c r="H66" s="35"/>
      <c r="I66" s="35"/>
      <c r="J66" s="35"/>
    </row>
    <row r="67" spans="1:11" ht="15.5" x14ac:dyDescent="0.35">
      <c r="A67" s="64"/>
      <c r="B67" s="25"/>
      <c r="C67" s="66"/>
      <c r="D67" s="25"/>
      <c r="E67" s="66"/>
      <c r="F67" s="25"/>
      <c r="G67" s="66"/>
      <c r="H67" s="25"/>
      <c r="I67" s="27">
        <f>SUM(C67:G67)</f>
        <v>0</v>
      </c>
      <c r="J67" s="25"/>
      <c r="K67" s="23"/>
    </row>
    <row r="68" spans="1:11" ht="15.5" x14ac:dyDescent="0.35">
      <c r="A68" s="64"/>
      <c r="B68" s="25"/>
      <c r="C68" s="66"/>
      <c r="D68" s="25"/>
      <c r="E68" s="66"/>
      <c r="F68" s="25"/>
      <c r="G68" s="66"/>
      <c r="H68" s="25"/>
      <c r="I68" s="27">
        <f t="shared" ref="I68:I76" si="7">SUM(C68:G68)</f>
        <v>0</v>
      </c>
      <c r="J68" s="25"/>
      <c r="K68" s="23"/>
    </row>
    <row r="69" spans="1:11" ht="15.5" x14ac:dyDescent="0.35">
      <c r="A69" s="64"/>
      <c r="B69" s="25"/>
      <c r="C69" s="66"/>
      <c r="D69" s="25"/>
      <c r="E69" s="66"/>
      <c r="F69" s="25"/>
      <c r="G69" s="66"/>
      <c r="H69" s="25"/>
      <c r="I69" s="27">
        <f t="shared" si="7"/>
        <v>0</v>
      </c>
      <c r="J69" s="25"/>
      <c r="K69" s="23"/>
    </row>
    <row r="70" spans="1:11" ht="15.5" x14ac:dyDescent="0.35">
      <c r="A70" s="64"/>
      <c r="B70" s="25"/>
      <c r="C70" s="66"/>
      <c r="D70" s="25"/>
      <c r="E70" s="66"/>
      <c r="F70" s="25"/>
      <c r="G70" s="66"/>
      <c r="H70" s="25"/>
      <c r="I70" s="27">
        <f t="shared" si="7"/>
        <v>0</v>
      </c>
      <c r="J70" s="25"/>
      <c r="K70" s="23"/>
    </row>
    <row r="71" spans="1:11" ht="15.5" x14ac:dyDescent="0.35">
      <c r="A71" s="64"/>
      <c r="B71" s="25"/>
      <c r="C71" s="66"/>
      <c r="D71" s="25"/>
      <c r="E71" s="66"/>
      <c r="F71" s="25"/>
      <c r="G71" s="66"/>
      <c r="H71" s="25"/>
      <c r="I71" s="27">
        <f t="shared" si="7"/>
        <v>0</v>
      </c>
      <c r="J71" s="25"/>
      <c r="K71" s="23"/>
    </row>
    <row r="72" spans="1:11" ht="15.5" x14ac:dyDescent="0.35">
      <c r="A72" s="64"/>
      <c r="B72" s="25"/>
      <c r="C72" s="66"/>
      <c r="D72" s="25"/>
      <c r="E72" s="66"/>
      <c r="F72" s="25"/>
      <c r="G72" s="66"/>
      <c r="H72" s="25"/>
      <c r="I72" s="27">
        <f t="shared" si="7"/>
        <v>0</v>
      </c>
      <c r="J72" s="25"/>
      <c r="K72" s="23"/>
    </row>
    <row r="73" spans="1:11" ht="15.5" x14ac:dyDescent="0.35">
      <c r="A73" s="64"/>
      <c r="B73" s="25"/>
      <c r="C73" s="66"/>
      <c r="D73" s="25"/>
      <c r="E73" s="66"/>
      <c r="F73" s="25"/>
      <c r="G73" s="66"/>
      <c r="H73" s="25"/>
      <c r="I73" s="27">
        <f t="shared" si="7"/>
        <v>0</v>
      </c>
      <c r="J73" s="25"/>
    </row>
    <row r="74" spans="1:11" ht="15.5" x14ac:dyDescent="0.35">
      <c r="A74" s="64"/>
      <c r="B74" s="25"/>
      <c r="C74" s="66"/>
      <c r="D74" s="25"/>
      <c r="E74" s="66"/>
      <c r="F74" s="25"/>
      <c r="G74" s="66"/>
      <c r="H74" s="25"/>
      <c r="I74" s="27">
        <f t="shared" si="7"/>
        <v>0</v>
      </c>
      <c r="J74" s="25"/>
    </row>
    <row r="75" spans="1:11" ht="15.5" x14ac:dyDescent="0.35">
      <c r="A75" s="64"/>
      <c r="B75" s="25"/>
      <c r="C75" s="66"/>
      <c r="D75" s="25"/>
      <c r="E75" s="66"/>
      <c r="F75" s="25"/>
      <c r="G75" s="66"/>
      <c r="H75" s="25"/>
      <c r="I75" s="27">
        <f t="shared" si="7"/>
        <v>0</v>
      </c>
      <c r="J75" s="25"/>
    </row>
    <row r="76" spans="1:11" ht="15.5" x14ac:dyDescent="0.35">
      <c r="A76" s="64"/>
      <c r="B76" s="25"/>
      <c r="C76" s="66"/>
      <c r="D76" s="25"/>
      <c r="E76" s="66"/>
      <c r="F76" s="25"/>
      <c r="G76" s="66"/>
      <c r="H76" s="25"/>
      <c r="I76" s="27">
        <f t="shared" si="7"/>
        <v>0</v>
      </c>
      <c r="J76" s="25"/>
    </row>
    <row r="77" spans="1:11" ht="15.5" x14ac:dyDescent="0.35">
      <c r="A77" s="26" t="s">
        <v>54</v>
      </c>
      <c r="B77" s="27"/>
      <c r="C77" s="27">
        <f t="shared" ref="C77:I77" si="8">SUM(C67:C76)</f>
        <v>0</v>
      </c>
      <c r="D77" s="27"/>
      <c r="E77" s="27">
        <f t="shared" si="8"/>
        <v>0</v>
      </c>
      <c r="F77" s="27"/>
      <c r="G77" s="27">
        <f t="shared" si="8"/>
        <v>0</v>
      </c>
      <c r="H77" s="27"/>
      <c r="I77" s="27">
        <f t="shared" si="8"/>
        <v>0</v>
      </c>
      <c r="J77" s="27"/>
    </row>
    <row r="78" spans="1:11" ht="15.5" x14ac:dyDescent="0.35">
      <c r="A78" s="24"/>
      <c r="B78" s="21"/>
      <c r="C78" s="25"/>
      <c r="D78" s="25"/>
      <c r="E78" s="25"/>
      <c r="F78" s="25"/>
      <c r="G78" s="25"/>
      <c r="H78" s="25"/>
      <c r="I78" s="27"/>
    </row>
    <row r="79" spans="1:11" ht="15.5" x14ac:dyDescent="0.35">
      <c r="A79" s="26" t="s">
        <v>55</v>
      </c>
      <c r="B79" s="27"/>
      <c r="C79" s="27">
        <f>C77+C64+C51</f>
        <v>0</v>
      </c>
      <c r="D79" s="27"/>
      <c r="E79" s="27">
        <f>E77+E64+E51</f>
        <v>0</v>
      </c>
      <c r="F79" s="27"/>
      <c r="G79" s="27">
        <f>G77+G64+G51</f>
        <v>0</v>
      </c>
      <c r="H79" s="27"/>
      <c r="I79" s="27">
        <f>I77+I64+I51</f>
        <v>0</v>
      </c>
      <c r="J79" s="27"/>
    </row>
    <row r="80" spans="1:11" ht="15.5" x14ac:dyDescent="0.35">
      <c r="A80" s="24"/>
      <c r="B80" s="21"/>
      <c r="C80" s="21"/>
      <c r="D80" s="21"/>
      <c r="E80" s="21"/>
      <c r="F80" s="21"/>
      <c r="G80" s="21"/>
      <c r="H80" s="21"/>
      <c r="I80" s="21"/>
    </row>
  </sheetData>
  <sheetProtection algorithmName="SHA-512" hashValue="rYN2QfDWbujcFlyAVmNxdr4PyDj+eDLBVuWPcc7Uu7ALBOuR0MAcaj/H6QlL7gISE9es9ajHZtEi1qbcQK2G0Q==" saltValue="Y/U/6gPCzRxxGqwlfF5OCA==" spinCount="100000" sheet="1" objects="1" scenarios="1" selectLockedCells="1"/>
  <mergeCells count="7">
    <mergeCell ref="A13:A15"/>
    <mergeCell ref="J13:J15"/>
    <mergeCell ref="I13:I15"/>
    <mergeCell ref="G13:G15"/>
    <mergeCell ref="B13:B15"/>
    <mergeCell ref="C13:C15"/>
    <mergeCell ref="E13:E15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070F1508CB0E43A6E80030EAA45374" ma:contentTypeVersion="10" ma:contentTypeDescription="Create a new document." ma:contentTypeScope="" ma:versionID="8002443d0cc6c891c9e3545f9485bd59">
  <xsd:schema xmlns:xsd="http://www.w3.org/2001/XMLSchema" xmlns:xs="http://www.w3.org/2001/XMLSchema" xmlns:p="http://schemas.microsoft.com/office/2006/metadata/properties" xmlns:ns2="8acecb10-6f8b-4118-aa71-399fd30cdda8" xmlns:ns3="31d0bf8e-dd32-441f-872b-310a29ba7f7e" targetNamespace="http://schemas.microsoft.com/office/2006/metadata/properties" ma:root="true" ma:fieldsID="c9432773aecd967cc06dabf04b2d2938" ns2:_="" ns3:_="">
    <xsd:import namespace="8acecb10-6f8b-4118-aa71-399fd30cdda8"/>
    <xsd:import namespace="31d0bf8e-dd32-441f-872b-310a29ba7f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ecb10-6f8b-4118-aa71-399fd30cd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0bf8e-dd32-441f-872b-310a29ba7f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etadata xmlns="http://www.objective.com/ecm/document/metadata/53D26341A57B383EE0540010E0463CCA" version="1.0.0">
  <systemFields>
    <field name="Objective-Id">
      <value order="0">A27070517</value>
    </field>
    <field name="Objective-Title">
      <value order="0">DES Fund - Budget Form</value>
    </field>
    <field name="Objective-Description">
      <value order="0"/>
    </field>
    <field name="Objective-CreationStamp">
      <value order="0">2020-02-06T15:14:53Z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2020-02-14T16:16:57Z</value>
    </field>
    <field name="Objective-Owner">
      <value order="0">Herbertson, Carrol C (U059847)</value>
    </field>
    <field name="Objective-Path">
      <value order="0">Objective Global Folder:SG File Plan:People, communities and living:Social Issues:Equal opportunities and diversity:Paying grants and subsidies: Equal opportunities and diversity:Equality &amp; Human Rights: Funding Stream Development: 2019-2024</value>
    </field>
    <field name="Objective-Parent">
      <value order="0">Equality &amp; Human Rights: Funding Stream Development: 2019-2024</value>
    </field>
    <field name="Objective-State">
      <value order="0">Being Drafted</value>
    </field>
    <field name="Objective-VersionId">
      <value order="0">vA39371447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POL/33250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6C991-A204-45C7-97C8-CB7A517238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40954-8700-4F4E-8048-3590811DA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ecb10-6f8b-4118-aa71-399fd30cdda8"/>
    <ds:schemaRef ds:uri="31d0bf8e-dd32-441f-872b-310a29ba7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itemProps4.xml><?xml version="1.0" encoding="utf-8"?>
<ds:datastoreItem xmlns:ds="http://schemas.openxmlformats.org/officeDocument/2006/customXml" ds:itemID="{B02C52DD-8FF5-44D2-A130-C53E121FCBAC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31d0bf8e-dd32-441f-872b-310a29ba7f7e"/>
    <ds:schemaRef ds:uri="8acecb10-6f8b-4118-aa71-399fd30cd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Staffing Yr1</vt:lpstr>
      <vt:lpstr>Staffing Yr2</vt:lpstr>
      <vt:lpstr>Staffing Yr3</vt:lpstr>
      <vt:lpstr> Salaries April to june</vt:lpstr>
      <vt:lpstr> Salaries July to Sept</vt:lpstr>
      <vt:lpstr>Budget</vt:lpstr>
      <vt:lpstr>' Salaries April to june'!Print_Area</vt:lpstr>
      <vt:lpstr>' Salaries July to Sept'!Print_Area</vt:lpstr>
      <vt:lpstr>Budget!Print_Area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Sodo</dc:creator>
  <cp:keywords/>
  <dc:description/>
  <cp:lastModifiedBy>Chris Smith</cp:lastModifiedBy>
  <cp:revision/>
  <cp:lastPrinted>2021-02-16T16:44:44Z</cp:lastPrinted>
  <dcterms:created xsi:type="dcterms:W3CDTF">2013-10-23T10:03:30Z</dcterms:created>
  <dcterms:modified xsi:type="dcterms:W3CDTF">2021-02-18T12:52:08Z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A27070517</vt:lpwstr>
  </property>
  <property fmtid="{D5CDD505-2E9C-101B-9397-08002B2CF9AE}" pid="4" name="Objective-Title">
    <vt:lpwstr>DES Fund - Budget Form</vt:lpwstr>
  </property>
  <property fmtid="{D5CDD505-2E9C-101B-9397-08002B2CF9AE}" pid="5" name="Objective-Comment">
    <vt:lpwstr/>
  </property>
  <property fmtid="{D5CDD505-2E9C-101B-9397-08002B2CF9AE}" pid="6" name="Objective-CreationStamp">
    <vt:filetime>2020-02-06T15:26:13Z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2020-02-14T16:16:57Z</vt:filetime>
  </property>
  <property fmtid="{D5CDD505-2E9C-101B-9397-08002B2CF9AE}" pid="11" name="Objective-Owner">
    <vt:lpwstr>Herbertson, Carrol C (U059847)</vt:lpwstr>
  </property>
  <property fmtid="{D5CDD505-2E9C-101B-9397-08002B2CF9AE}" pid="12" name="Objective-Path">
    <vt:lpwstr>Objective Global Folder:SG File Plan:People, communities and living:Social Issues:Equal opportunities and diversity:Paying grants and subsidies: Equal opportunities and diversity:Equality &amp; Human Rights: Funding Stream Development: 2019-2024:</vt:lpwstr>
  </property>
  <property fmtid="{D5CDD505-2E9C-101B-9397-08002B2CF9AE}" pid="13" name="Objective-Parent">
    <vt:lpwstr>Equality &amp; Human Rights: Funding Stream Development: 2019-2024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0.5</vt:lpwstr>
  </property>
  <property fmtid="{D5CDD505-2E9C-101B-9397-08002B2CF9AE}" pid="16" name="Objective-VersionNumber">
    <vt:r8>5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vA39371447</vt:lpwstr>
  </property>
  <property fmtid="{D5CDD505-2E9C-101B-9397-08002B2CF9AE}" pid="27" name="Objective-Date of Original">
    <vt:lpwstr/>
  </property>
  <property fmtid="{D5CDD505-2E9C-101B-9397-08002B2CF9AE}" pid="28" name="Objective-Date Received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ContentTypeId">
    <vt:lpwstr>0x0101007B070F1508CB0E43A6E80030EAA45374</vt:lpwstr>
  </property>
</Properties>
</file>